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8" sheetId="6" r:id="rId6"/>
    <sheet name="Приложение 9" sheetId="7" r:id="rId7"/>
  </sheets>
  <calcPr calcId="124519"/>
</workbook>
</file>

<file path=xl/calcChain.xml><?xml version="1.0" encoding="utf-8"?>
<calcChain xmlns="http://schemas.openxmlformats.org/spreadsheetml/2006/main">
  <c r="N14" i="4"/>
  <c r="N15"/>
  <c r="N16"/>
  <c r="N17"/>
  <c r="N12" s="1"/>
  <c r="N18"/>
  <c r="N19"/>
  <c r="N20"/>
  <c r="N21"/>
  <c r="N22"/>
  <c r="N23"/>
  <c r="N24"/>
  <c r="N13"/>
  <c r="D12" i="5"/>
  <c r="D16"/>
  <c r="N11" i="4"/>
  <c r="G11"/>
  <c r="I11"/>
  <c r="J11"/>
  <c r="K11"/>
  <c r="L11"/>
  <c r="M11"/>
  <c r="F12"/>
  <c r="F11" s="1"/>
  <c r="G19"/>
  <c r="H19"/>
  <c r="I19"/>
  <c r="J19"/>
  <c r="K19"/>
  <c r="L19"/>
  <c r="M19"/>
  <c r="F19"/>
  <c r="G13"/>
  <c r="H13"/>
  <c r="I13"/>
  <c r="J13"/>
  <c r="K13"/>
  <c r="L13"/>
  <c r="M13"/>
  <c r="F13"/>
  <c r="G12"/>
  <c r="G17"/>
  <c r="H17"/>
  <c r="I17"/>
  <c r="J17"/>
  <c r="K17"/>
  <c r="L17"/>
  <c r="M17"/>
  <c r="F17"/>
  <c r="E11" i="5"/>
  <c r="F11"/>
  <c r="G11"/>
  <c r="H11"/>
  <c r="I11"/>
  <c r="J11"/>
  <c r="K11"/>
  <c r="D11"/>
  <c r="E12"/>
  <c r="F12"/>
  <c r="G12"/>
  <c r="H12"/>
  <c r="I12"/>
  <c r="J19"/>
  <c r="K12"/>
  <c r="E19"/>
  <c r="E16"/>
  <c r="F16"/>
  <c r="G16"/>
  <c r="H16"/>
  <c r="I16"/>
  <c r="J16"/>
  <c r="K16"/>
  <c r="L17"/>
  <c r="L18"/>
  <c r="E13"/>
  <c r="F13"/>
  <c r="G13"/>
  <c r="H13"/>
  <c r="I13"/>
  <c r="J13"/>
  <c r="K13"/>
  <c r="D13"/>
  <c r="L14"/>
  <c r="L15"/>
  <c r="J12" i="4" l="1"/>
  <c r="M12"/>
  <c r="K12"/>
  <c r="I12"/>
  <c r="L12"/>
  <c r="H12"/>
  <c r="H11" s="1"/>
  <c r="L16" i="5"/>
  <c r="I19"/>
  <c r="I10"/>
  <c r="E10"/>
  <c r="K19"/>
  <c r="G19"/>
  <c r="D19"/>
  <c r="D10"/>
  <c r="H10"/>
  <c r="F10"/>
  <c r="K10"/>
  <c r="G10"/>
  <c r="H19"/>
  <c r="L20"/>
  <c r="L11" s="1"/>
  <c r="J12"/>
  <c r="J10" s="1"/>
  <c r="L21"/>
  <c r="L12" s="1"/>
  <c r="F19"/>
  <c r="L13"/>
  <c r="L10" l="1"/>
  <c r="L19"/>
</calcChain>
</file>

<file path=xl/sharedStrings.xml><?xml version="1.0" encoding="utf-8"?>
<sst xmlns="http://schemas.openxmlformats.org/spreadsheetml/2006/main" count="260" uniqueCount="137">
  <si>
    <t>N п/п</t>
  </si>
  <si>
    <t>Наименование показателя</t>
  </si>
  <si>
    <t>Единица измерения показателя</t>
  </si>
  <si>
    <t>Базовое значение</t>
  </si>
  <si>
    <t>Значения показателей</t>
  </si>
  <si>
    <t>Ответственный за достижение показателя</t>
  </si>
  <si>
    <t>Связь с показателями национальных целей</t>
  </si>
  <si>
    <t>Информацилонная система</t>
  </si>
  <si>
    <t>Связь с иными муниципальными программами города Медногорска</t>
  </si>
  <si>
    <t>-</t>
  </si>
  <si>
    <t>Задача структурного элемента</t>
  </si>
  <si>
    <t>Краткое описание ожидаемых эффектов от реализации задачи структурного элемента</t>
  </si>
  <si>
    <t>Связь с показателями</t>
  </si>
  <si>
    <t>Ответственный за реализацию: МКУ "УГКР и ЖКХ"</t>
  </si>
  <si>
    <t>Срок реализации 2023 - 2030</t>
  </si>
  <si>
    <t>1.1.</t>
  </si>
  <si>
    <t>№ п/п</t>
  </si>
  <si>
    <t>Наименование мероприятия (результата)</t>
  </si>
  <si>
    <t>Характеристика</t>
  </si>
  <si>
    <t>Единица измерения</t>
  </si>
  <si>
    <t>Значения мероприятия (результата) по годам</t>
  </si>
  <si>
    <t xml:space="preserve">Информация о бюджетных ассигнованиях на реализацию муниципальной программы </t>
  </si>
  <si>
    <t>Наименование муниципальной программы, структурного элемента муниципальной программы</t>
  </si>
  <si>
    <t>Главный распорядитель бюджетных средств (ответственный исполнитель, соисполнитель, участник)</t>
  </si>
  <si>
    <t>Код бюджетной квалификации</t>
  </si>
  <si>
    <t>Объем финансового обеспечения по годам реализации, тыс. рублей</t>
  </si>
  <si>
    <t>ГРБС</t>
  </si>
  <si>
    <t>ЦСР</t>
  </si>
  <si>
    <t>Всего</t>
  </si>
  <si>
    <t>Информация о финансовом обеспечении муниципальной программы за счет средств городского бюджета и прогнозная оценка привлекаемых средств на реализацию муниципальной программы</t>
  </si>
  <si>
    <t>Источник финансового обеспечения</t>
  </si>
  <si>
    <t>всего, в том числе:</t>
  </si>
  <si>
    <t>областной бюджет</t>
  </si>
  <si>
    <t>местный бюджет</t>
  </si>
  <si>
    <t>1.1.1.</t>
  </si>
  <si>
    <t>Наименование показателя (результат)</t>
  </si>
  <si>
    <t>Уровень показателя/источник результата</t>
  </si>
  <si>
    <t>Единица измерения показателя (результата)</t>
  </si>
  <si>
    <t>Алгоритм формирования (формула) и методологические пояснения</t>
  </si>
  <si>
    <t>Базовые показатели (используемые в формуле)</t>
  </si>
  <si>
    <t>Метод сбора информации, индекс формы отчетности</t>
  </si>
  <si>
    <t>Ответственный за сбор данных по показателю</t>
  </si>
  <si>
    <t>Источник данных</t>
  </si>
  <si>
    <t>Срок представления годовой отчетной информации</t>
  </si>
  <si>
    <t>МКУ "УГКР и ЖКХ"</t>
  </si>
  <si>
    <t>Наименование структурного элемента муниципальной программы, задачи, мероприятия (результата), контрольной точки</t>
  </si>
  <si>
    <t>Дата достижения контрольной точки</t>
  </si>
  <si>
    <t xml:space="preserve">Ответственный исполнитель
(фамилия, имя, отчество, наименование должности, наименование органа)
</t>
  </si>
  <si>
    <t>1.1.1.1.</t>
  </si>
  <si>
    <t>Значения показателей муниципальной программы "Развитие транспортной системы МО город Медногорск"</t>
  </si>
  <si>
    <t>км</t>
  </si>
  <si>
    <t>шт.</t>
  </si>
  <si>
    <t>Приложение 1 к протоколу заседания управляющего совета муниципальной программы "Развитие транспортной системы МО город Медногорск"</t>
  </si>
  <si>
    <t>Приложение 2 к протоколу заседания управляющего совета муниципальной программы "Развитие транспортной системы МО город Медногорск"</t>
  </si>
  <si>
    <t>Задачи, планируемые в рамках структурных элементов муниципалльной программы "Развитие транспортной системы МО город Медногорск"</t>
  </si>
  <si>
    <t>Комплекс процессных мероприятий "Организация перевозок жителей муниципального образования"</t>
  </si>
  <si>
    <t>2.</t>
  </si>
  <si>
    <t>Комплекс процессных мероприятий "Обеспечение реализации мероприятий по обеспечению безопасности дорожного движения"</t>
  </si>
  <si>
    <t>2.1.</t>
  </si>
  <si>
    <t>Обеспечение безопасного дорожного движения и предупреждение причин возникновения ДТП.</t>
  </si>
  <si>
    <t>Комплекс процессных мероприятий "Обеспечение реализации мероприятий по ремонту и содержанию автомобильных дорог"</t>
  </si>
  <si>
    <t>3.1.</t>
  </si>
  <si>
    <t>Улучшение транспортной инфраструктуры автомобильных дорог общего пользования местного значения, увеличение износа автомобильных дорог и несоответствия их техническим требованиям.</t>
  </si>
  <si>
    <t>Приложение 3 к протоколу заседания управляющего совета муниципальной программы "Развитие транспортной системы МО город Медногорск"</t>
  </si>
  <si>
    <t xml:space="preserve">Перечень мероприятий (результатов), направленных на реализацию задач структурных элементов муниципальной программы                                                                                                                                                                            «Развитие транспортной системы МО город Медногорск»
</t>
  </si>
  <si>
    <t>1. Наименование структурного элемента: Комплекс процессных мероприятий "Организация перевозок жителей муниципального образования"</t>
  </si>
  <si>
    <t>2. Наименование структурного элемента: Комплекс процессных мероприятий "Обеспечение реализации мероприятий по обеспечению безопасности дорожного движения"</t>
  </si>
  <si>
    <t xml:space="preserve">км. </t>
  </si>
  <si>
    <t>3. Наименование структурного элемента: Комплекс процессных мероприятий "Обеспечение реализации мероприятий по ремонту и содержанию автомобильных дорог"</t>
  </si>
  <si>
    <t>Результат определяется по объему субсидии, дотаций, предоставленной из областного бюджета. Значение данного результата считается достигнутым, если его фактическое значение не ниже его планового значения</t>
  </si>
  <si>
    <t>Приложение 4 к протоколу заседания управляющего совета муниципальной программы "Развитие транспортной системы МО город Медногорск"</t>
  </si>
  <si>
    <t>Муниципальная программа "Развитие транспортной системы МО город Медногорск"</t>
  </si>
  <si>
    <t>Администрация МО г. Медногорск (МКУ "УГКР и ЖКХ"</t>
  </si>
  <si>
    <t>010</t>
  </si>
  <si>
    <t>Приложение 5 к протоколу заседания управляющего совета муниципальной программы "Развитие транспортной системы МО город Медногорск"</t>
  </si>
  <si>
    <t>Приложение 6 к протоколу заседания управляющего совета муниципальной программы "Развитие транспортной системы МО город Медногорск"</t>
  </si>
  <si>
    <t>Сведения о методике расчета показателей муниципальной программы "Развитие транспортной системы МО город Медногорск"</t>
  </si>
  <si>
    <t>ОС</t>
  </si>
  <si>
    <t>План реализации муниципальной программы "Развитие транспортной системы МО город Медногорск"</t>
  </si>
  <si>
    <t xml:space="preserve">1. </t>
  </si>
  <si>
    <t>Начальник МКУ "УГКР и ЖКХ" - А.П. Пикуля</t>
  </si>
  <si>
    <t xml:space="preserve">2.1. </t>
  </si>
  <si>
    <t>2.1.1.</t>
  </si>
  <si>
    <t>2.1.1.1.</t>
  </si>
  <si>
    <t>3.</t>
  </si>
  <si>
    <t>3.1.1.</t>
  </si>
  <si>
    <t>3.1.1.1.</t>
  </si>
  <si>
    <t>Контрольная точка результата комплекса процессных мероприятий: "подписание акта выполненных работ по отремонтированным дорогам в отчетном году</t>
  </si>
  <si>
    <t>Контрольная точка результата комплекса процессных мероприятий: "Провоз всех желающих жителей МО город Медногорск по регулярным маршрутам"</t>
  </si>
  <si>
    <t>Количество перевезенных пассажиров на автобусных маршрутах по регулируемым тарифам</t>
  </si>
  <si>
    <t>чел.</t>
  </si>
  <si>
    <t>Развитие современной и эффективной инфраструктуры автомобильных дорог общего, обеспечивающей благоприятные условия для развития экономики и социальной сферы МО г.Медногорск</t>
  </si>
  <si>
    <t>Отсутствует</t>
  </si>
  <si>
    <t>Количество пешеходных переходов обустроенных монолитной искусственной неровностью</t>
  </si>
  <si>
    <t>человек</t>
  </si>
  <si>
    <t xml:space="preserve">Задача 1: Повышение безопасности дорожного движения в МО город Медногорск за счет приведения автомобильных дорог в нормативное состояние. 
Снижение количества дорожно-транспортных происшествий
</t>
  </si>
  <si>
    <t>Увеличение количества пешеходных переходов обустроенных монолитной искусственной неровностью.</t>
  </si>
  <si>
    <t>Снижение количества дорожно-транспортных происшествий</t>
  </si>
  <si>
    <t>Наименование задачи структурного элемента: «Увеличение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требованиям»</t>
  </si>
  <si>
    <t>Задача 1:  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</t>
  </si>
  <si>
    <t>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</si>
  <si>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Показатель 1 "Количество перевезенных пассажиров на автобусных маршрутах по регулируемым тарифам"</t>
  </si>
  <si>
    <t>N=А</t>
  </si>
  <si>
    <t>А - фактическое количество перевезенных пассажиров</t>
  </si>
  <si>
    <t>Иные источники</t>
  </si>
  <si>
    <t>Ежегодно, до 31 декабря следующего за отчетным периодом</t>
  </si>
  <si>
    <t xml:space="preserve">Задача 1: Обеспечение потребности в перевозках пассажиров </t>
  </si>
  <si>
    <t>Повышение доступности, качества и безопасности услуг пассажирского транспорта для населения МО г. Медногорск</t>
  </si>
  <si>
    <t>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на 31 декабря отчетного года</t>
  </si>
  <si>
    <t>Количество перевезенных пассажиров при осуществлении регулярных перевозок по регулиркуемым тарифам на территории МО г. Медногорск в соотвествующем году. Результат определяется исходя из плана контрольных мероприятий в соотвествующим году</t>
  </si>
  <si>
    <t>Наименование задачи структурного элемента: «Обеспечение потребности в перевозках пассажиров»</t>
  </si>
  <si>
    <t>Наименование задачи структурного элемента: «Повышение безопасности дорожного движения в МО город Медногорск за счет приведения автомобильных дорог в нормативное состояние. Снижение количества дорожно-транспортных происшествий»</t>
  </si>
  <si>
    <t>Показатель 2 "Количество пешеходных переходов обустроенных монолитной искусственной неровностью"</t>
  </si>
  <si>
    <t>единиц</t>
  </si>
  <si>
    <t>N=А + А1</t>
  </si>
  <si>
    <t>A - фактическое количество пешеходных переходов оборудованных искусственной неровностью установленных в отчетном периоде; А1 -  количество пешеходных переходов оборудованных искусственной неровностью установленных в предыдущем отчетном периоде</t>
  </si>
  <si>
    <t>Показатель 3 "Протяженность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на 31 декабря отчетного года"</t>
  </si>
  <si>
    <t>А - протяженность автомобильных дорог общего пользования местного значения с твердым покрытием в отчетном периоде; А1 - протяженность автомобильных дорог общего пользования местного значения с твердым покрытием установленных в предыдущем отчетном периоде</t>
  </si>
  <si>
    <t>Увеличение количества перевезенных пассажиров на автобусных маршрутах по регулируемым тарифам</t>
  </si>
  <si>
    <t>Результат 1 "Увеличение количества перевезенных пассажиров на автобусных маршрутах по регулируемым тарифам"</t>
  </si>
  <si>
    <t>Результат 2 "Увеличение количества пешеходных переходов обустроенных монолитной искусственной неровностью."</t>
  </si>
  <si>
    <t>Результат 3 "Увеличение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показателям"</t>
  </si>
  <si>
    <t>Формирование системы пассажирского транспорта соответствующей потребностям населения и развитию экономики городского округа</t>
  </si>
  <si>
    <t>Наименование задачи: "Обеспечение потребности в перевозках пассажиров"</t>
  </si>
  <si>
    <t>Результат комплекса процессных мероприятий: "Увеличение количества перевезенных пассажиров на автобусных маршрутах по регулируемым тарифам"</t>
  </si>
  <si>
    <t>Наименование задачи: "Повышение безопасности дорожного движения в МО город Медногорск за счет приведения автомобильных дорог в нормативное состояние. Снижение количества дорожно-транспортных происшествий"</t>
  </si>
  <si>
    <t>Результат комплекса процессных мероприятий: "Увеличение количества пешеходных переходов обустроенных монолитной искусственной неровностью."</t>
  </si>
  <si>
    <t>Контрольная точка результата комплекса процессных мероприятий: "Подписание акта выполненных работ по обустройству пешеходного перехода отчетном году"</t>
  </si>
  <si>
    <t>Наименование задачи: "Увеличение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и норма-тивным техническим требованиям"</t>
  </si>
  <si>
    <t>Результат комплекса процессных мероприятий: "Увеличение общей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показателям"</t>
  </si>
  <si>
    <t>Всего, в числе:</t>
  </si>
  <si>
    <t>Х</t>
  </si>
  <si>
    <t>Количество пешеходных переходов обустроенных монолитной искусственной неровностью (нарастающим итогом)</t>
  </si>
  <si>
    <t>134020Д010</t>
  </si>
  <si>
    <t>134020Д020</t>
  </si>
  <si>
    <t>13402S0410</t>
  </si>
  <si>
    <t>13402S1320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</si>
</sst>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8" formatCode="0.0000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/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49" fontId="2" fillId="2" borderId="1" xfId="2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0" borderId="0" xfId="0" applyFont="1" applyBorder="1"/>
    <xf numFmtId="0" fontId="5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1" applyFont="1" applyFill="1" applyBorder="1" applyAlignment="1" applyProtection="1">
      <alignment horizontal="center" vertical="top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168" fontId="12" fillId="2" borderId="1" xfId="2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top" wrapText="1"/>
    </xf>
    <xf numFmtId="168" fontId="2" fillId="2" borderId="1" xfId="2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8" fontId="2" fillId="2" borderId="1" xfId="2" applyNumberFormat="1" applyFont="1" applyFill="1" applyBorder="1"/>
    <xf numFmtId="168" fontId="2" fillId="2" borderId="1" xfId="2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nternet.garant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zoomScale="90" zoomScaleNormal="90" workbookViewId="0">
      <selection activeCell="A2" sqref="A2:R4"/>
    </sheetView>
  </sheetViews>
  <sheetFormatPr defaultRowHeight="18.75"/>
  <cols>
    <col min="1" max="1" width="3.85546875" style="45" customWidth="1"/>
    <col min="2" max="3" width="9.140625" style="46"/>
    <col min="4" max="4" width="10.85546875" style="46" customWidth="1"/>
    <col min="5" max="5" width="7" style="45" customWidth="1"/>
    <col min="6" max="6" width="5.28515625" style="45" customWidth="1"/>
    <col min="7" max="7" width="7.42578125" style="45" customWidth="1"/>
    <col min="8" max="13" width="6.85546875" style="45" customWidth="1"/>
    <col min="14" max="14" width="6.7109375" style="45" customWidth="1"/>
    <col min="15" max="15" width="11.42578125" style="45" customWidth="1"/>
    <col min="16" max="16" width="8.5703125" style="45" customWidth="1"/>
    <col min="17" max="17" width="14.85546875" style="45" customWidth="1"/>
    <col min="18" max="18" width="9.28515625" style="45" customWidth="1"/>
    <col min="19" max="16384" width="9.140625" style="45"/>
  </cols>
  <sheetData>
    <row r="1" spans="1:18" ht="56.25" customHeight="1">
      <c r="P1" s="68" t="s">
        <v>52</v>
      </c>
      <c r="Q1" s="69"/>
      <c r="R1" s="69"/>
    </row>
    <row r="2" spans="1:18" s="22" customFormat="1" ht="12.75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22" customFormat="1" ht="3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22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s="22" customFormat="1" ht="12.75">
      <c r="B5" s="47"/>
      <c r="C5" s="47"/>
      <c r="D5" s="47"/>
    </row>
    <row r="6" spans="1:18" s="22" customFormat="1" ht="93" customHeight="1">
      <c r="A6" s="71" t="s">
        <v>0</v>
      </c>
      <c r="B6" s="61" t="s">
        <v>1</v>
      </c>
      <c r="C6" s="61"/>
      <c r="D6" s="61"/>
      <c r="E6" s="72" t="s">
        <v>2</v>
      </c>
      <c r="F6" s="72" t="s">
        <v>3</v>
      </c>
      <c r="G6" s="73" t="s">
        <v>4</v>
      </c>
      <c r="H6" s="74"/>
      <c r="I6" s="74"/>
      <c r="J6" s="74"/>
      <c r="K6" s="74"/>
      <c r="L6" s="74"/>
      <c r="M6" s="74"/>
      <c r="N6" s="75"/>
      <c r="O6" s="72" t="s">
        <v>5</v>
      </c>
      <c r="P6" s="72" t="s">
        <v>6</v>
      </c>
      <c r="Q6" s="72" t="s">
        <v>7</v>
      </c>
      <c r="R6" s="72" t="s">
        <v>8</v>
      </c>
    </row>
    <row r="7" spans="1:18" s="48" customFormat="1" ht="21" customHeight="1">
      <c r="A7" s="71"/>
      <c r="B7" s="61"/>
      <c r="C7" s="61"/>
      <c r="D7" s="61"/>
      <c r="E7" s="72"/>
      <c r="F7" s="72"/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11">
        <v>2028</v>
      </c>
      <c r="M7" s="11">
        <v>2029</v>
      </c>
      <c r="N7" s="11">
        <v>2030</v>
      </c>
      <c r="O7" s="72"/>
      <c r="P7" s="72"/>
      <c r="Q7" s="72"/>
      <c r="R7" s="72"/>
    </row>
    <row r="8" spans="1:18" s="22" customFormat="1" ht="12.75">
      <c r="A8" s="49">
        <v>1</v>
      </c>
      <c r="B8" s="58">
        <v>2</v>
      </c>
      <c r="C8" s="59"/>
      <c r="D8" s="60"/>
      <c r="E8" s="49">
        <v>3</v>
      </c>
      <c r="F8" s="49">
        <v>4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49">
        <v>16</v>
      </c>
    </row>
    <row r="9" spans="1:18" s="22" customFormat="1" ht="30" customHeight="1">
      <c r="A9" s="65" t="s">
        <v>91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1:18" ht="73.5" customHeight="1">
      <c r="A10" s="50">
        <v>1</v>
      </c>
      <c r="B10" s="62" t="s">
        <v>89</v>
      </c>
      <c r="C10" s="63"/>
      <c r="D10" s="64"/>
      <c r="E10" s="11" t="s">
        <v>90</v>
      </c>
      <c r="F10" s="11">
        <v>782</v>
      </c>
      <c r="G10" s="11">
        <v>782</v>
      </c>
      <c r="H10" s="11">
        <v>790</v>
      </c>
      <c r="I10" s="11">
        <v>795</v>
      </c>
      <c r="J10" s="11">
        <v>800</v>
      </c>
      <c r="K10" s="11">
        <v>810</v>
      </c>
      <c r="L10" s="11">
        <v>820</v>
      </c>
      <c r="M10" s="11">
        <v>840</v>
      </c>
      <c r="N10" s="11">
        <v>850</v>
      </c>
      <c r="O10" s="44" t="s">
        <v>44</v>
      </c>
      <c r="P10" s="44" t="s">
        <v>92</v>
      </c>
      <c r="Q10" s="44" t="s">
        <v>92</v>
      </c>
      <c r="R10" s="11" t="s">
        <v>9</v>
      </c>
    </row>
    <row r="11" spans="1:18" s="22" customFormat="1" ht="60.75" customHeight="1">
      <c r="A11" s="50">
        <v>2</v>
      </c>
      <c r="B11" s="62" t="s">
        <v>132</v>
      </c>
      <c r="C11" s="63"/>
      <c r="D11" s="64"/>
      <c r="E11" s="11" t="s">
        <v>51</v>
      </c>
      <c r="F11" s="11">
        <v>11</v>
      </c>
      <c r="G11" s="11">
        <v>11</v>
      </c>
      <c r="H11" s="11">
        <v>13</v>
      </c>
      <c r="I11" s="11">
        <v>14</v>
      </c>
      <c r="J11" s="11">
        <v>15</v>
      </c>
      <c r="K11" s="11">
        <v>16</v>
      </c>
      <c r="L11" s="11">
        <v>17</v>
      </c>
      <c r="M11" s="11">
        <v>18</v>
      </c>
      <c r="N11" s="11">
        <v>19</v>
      </c>
      <c r="O11" s="44" t="s">
        <v>44</v>
      </c>
      <c r="P11" s="44" t="s">
        <v>92</v>
      </c>
      <c r="Q11" s="44" t="s">
        <v>92</v>
      </c>
      <c r="R11" s="11" t="s">
        <v>9</v>
      </c>
    </row>
    <row r="12" spans="1:18" s="22" customFormat="1" ht="92.25" customHeight="1">
      <c r="A12" s="50">
        <v>3</v>
      </c>
      <c r="B12" s="61" t="s">
        <v>108</v>
      </c>
      <c r="C12" s="61"/>
      <c r="D12" s="61"/>
      <c r="E12" s="11" t="s">
        <v>50</v>
      </c>
      <c r="F12" s="11">
        <v>37.299999999999997</v>
      </c>
      <c r="G12" s="51">
        <v>38</v>
      </c>
      <c r="H12" s="11">
        <v>45.4</v>
      </c>
      <c r="I12" s="11">
        <v>45.4</v>
      </c>
      <c r="J12" s="11">
        <v>50.4</v>
      </c>
      <c r="K12" s="11">
        <v>53.6</v>
      </c>
      <c r="L12" s="11">
        <v>55.8</v>
      </c>
      <c r="M12" s="11">
        <v>58.2</v>
      </c>
      <c r="N12" s="11">
        <v>59.4</v>
      </c>
      <c r="O12" s="44" t="s">
        <v>44</v>
      </c>
      <c r="P12" s="44" t="s">
        <v>92</v>
      </c>
      <c r="Q12" s="44" t="s">
        <v>92</v>
      </c>
      <c r="R12" s="11" t="s">
        <v>9</v>
      </c>
    </row>
  </sheetData>
  <mergeCells count="16">
    <mergeCell ref="P1:R1"/>
    <mergeCell ref="A2:R4"/>
    <mergeCell ref="A6:A7"/>
    <mergeCell ref="B6:D7"/>
    <mergeCell ref="E6:E7"/>
    <mergeCell ref="F6:F7"/>
    <mergeCell ref="O6:O7"/>
    <mergeCell ref="P6:P7"/>
    <mergeCell ref="G6:N6"/>
    <mergeCell ref="Q6:Q7"/>
    <mergeCell ref="R6:R7"/>
    <mergeCell ref="B8:D8"/>
    <mergeCell ref="B12:D12"/>
    <mergeCell ref="B10:D10"/>
    <mergeCell ref="B11:D11"/>
    <mergeCell ref="A9:R9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>
      <selection activeCell="B14" sqref="B14:F14"/>
    </sheetView>
  </sheetViews>
  <sheetFormatPr defaultRowHeight="12.75"/>
  <cols>
    <col min="1" max="1" width="9.140625" style="4"/>
    <col min="2" max="10" width="9.140625" style="1"/>
    <col min="11" max="11" width="3.28515625" style="1" customWidth="1"/>
    <col min="12" max="13" width="9.140625" style="1"/>
    <col min="14" max="14" width="14.7109375" style="1" customWidth="1"/>
    <col min="15" max="16384" width="9.140625" style="1"/>
  </cols>
  <sheetData>
    <row r="1" spans="1:14" ht="51.75" customHeight="1">
      <c r="J1" s="5"/>
      <c r="K1" s="88" t="s">
        <v>53</v>
      </c>
      <c r="L1" s="88"/>
      <c r="M1" s="88"/>
      <c r="N1" s="88"/>
    </row>
    <row r="3" spans="1:14" ht="18.75" customHeight="1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30" customHeight="1">
      <c r="A4" s="2" t="s">
        <v>0</v>
      </c>
      <c r="B4" s="90" t="s">
        <v>10</v>
      </c>
      <c r="C4" s="90"/>
      <c r="D4" s="90"/>
      <c r="E4" s="90"/>
      <c r="F4" s="90"/>
      <c r="G4" s="91" t="s">
        <v>11</v>
      </c>
      <c r="H4" s="91"/>
      <c r="I4" s="91"/>
      <c r="J4" s="91"/>
      <c r="K4" s="91"/>
      <c r="L4" s="90" t="s">
        <v>12</v>
      </c>
      <c r="M4" s="90"/>
      <c r="N4" s="90"/>
    </row>
    <row r="5" spans="1:14" s="6" customFormat="1">
      <c r="A5" s="3">
        <v>1</v>
      </c>
      <c r="B5" s="95">
        <v>2</v>
      </c>
      <c r="C5" s="95"/>
      <c r="D5" s="95"/>
      <c r="E5" s="95"/>
      <c r="F5" s="95"/>
      <c r="G5" s="96">
        <v>3</v>
      </c>
      <c r="H5" s="96"/>
      <c r="I5" s="96"/>
      <c r="J5" s="96"/>
      <c r="K5" s="96"/>
      <c r="L5" s="95">
        <v>4</v>
      </c>
      <c r="M5" s="95"/>
      <c r="N5" s="95"/>
    </row>
    <row r="6" spans="1:14" ht="14.25" customHeight="1">
      <c r="A6" s="76">
        <v>1</v>
      </c>
      <c r="B6" s="92" t="s">
        <v>55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24.75" customHeight="1">
      <c r="A7" s="77"/>
      <c r="B7" s="81" t="s">
        <v>13</v>
      </c>
      <c r="C7" s="82"/>
      <c r="D7" s="82"/>
      <c r="E7" s="82"/>
      <c r="F7" s="83"/>
      <c r="G7" s="78" t="s">
        <v>14</v>
      </c>
      <c r="H7" s="79"/>
      <c r="I7" s="79"/>
      <c r="J7" s="79"/>
      <c r="K7" s="79"/>
      <c r="L7" s="79"/>
      <c r="M7" s="79"/>
      <c r="N7" s="80"/>
    </row>
    <row r="8" spans="1:14" ht="58.5" customHeight="1">
      <c r="A8" s="7" t="s">
        <v>15</v>
      </c>
      <c r="B8" s="81" t="s">
        <v>106</v>
      </c>
      <c r="C8" s="82"/>
      <c r="D8" s="82"/>
      <c r="E8" s="82"/>
      <c r="F8" s="83"/>
      <c r="G8" s="84" t="s">
        <v>107</v>
      </c>
      <c r="H8" s="84"/>
      <c r="I8" s="84"/>
      <c r="J8" s="84"/>
      <c r="K8" s="84"/>
      <c r="L8" s="85" t="s">
        <v>89</v>
      </c>
      <c r="M8" s="86"/>
      <c r="N8" s="87"/>
    </row>
    <row r="9" spans="1:14">
      <c r="A9" s="76" t="s">
        <v>56</v>
      </c>
      <c r="B9" s="78" t="s">
        <v>57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>
      <c r="A10" s="77"/>
      <c r="B10" s="81" t="s">
        <v>13</v>
      </c>
      <c r="C10" s="82"/>
      <c r="D10" s="82"/>
      <c r="E10" s="82"/>
      <c r="F10" s="83"/>
      <c r="G10" s="78" t="s">
        <v>14</v>
      </c>
      <c r="H10" s="79"/>
      <c r="I10" s="79"/>
      <c r="J10" s="79"/>
      <c r="K10" s="79"/>
      <c r="L10" s="79"/>
      <c r="M10" s="79"/>
      <c r="N10" s="80"/>
    </row>
    <row r="11" spans="1:14" ht="67.5" customHeight="1">
      <c r="A11" s="7" t="s">
        <v>58</v>
      </c>
      <c r="B11" s="81" t="s">
        <v>95</v>
      </c>
      <c r="C11" s="82"/>
      <c r="D11" s="82"/>
      <c r="E11" s="82"/>
      <c r="F11" s="83"/>
      <c r="G11" s="84" t="s">
        <v>59</v>
      </c>
      <c r="H11" s="84"/>
      <c r="I11" s="84"/>
      <c r="J11" s="84"/>
      <c r="K11" s="84"/>
      <c r="L11" s="85" t="s">
        <v>93</v>
      </c>
      <c r="M11" s="86"/>
      <c r="N11" s="87"/>
    </row>
    <row r="12" spans="1:14">
      <c r="A12" s="76">
        <v>3</v>
      </c>
      <c r="B12" s="78" t="s">
        <v>60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</row>
    <row r="13" spans="1:14">
      <c r="A13" s="77"/>
      <c r="B13" s="81" t="s">
        <v>13</v>
      </c>
      <c r="C13" s="82"/>
      <c r="D13" s="82"/>
      <c r="E13" s="82"/>
      <c r="F13" s="83"/>
      <c r="G13" s="78" t="s">
        <v>14</v>
      </c>
      <c r="H13" s="79"/>
      <c r="I13" s="79"/>
      <c r="J13" s="79"/>
      <c r="K13" s="79"/>
      <c r="L13" s="79"/>
      <c r="M13" s="79"/>
      <c r="N13" s="80"/>
    </row>
    <row r="14" spans="1:14" ht="93" customHeight="1">
      <c r="A14" s="7" t="s">
        <v>61</v>
      </c>
      <c r="B14" s="81" t="s">
        <v>99</v>
      </c>
      <c r="C14" s="82"/>
      <c r="D14" s="82"/>
      <c r="E14" s="82"/>
      <c r="F14" s="83"/>
      <c r="G14" s="84" t="s">
        <v>62</v>
      </c>
      <c r="H14" s="84"/>
      <c r="I14" s="84"/>
      <c r="J14" s="84"/>
      <c r="K14" s="84"/>
      <c r="L14" s="85" t="s">
        <v>108</v>
      </c>
      <c r="M14" s="86"/>
      <c r="N14" s="87"/>
    </row>
    <row r="15" spans="1:14">
      <c r="A15" s="1"/>
    </row>
    <row r="16" spans="1:14">
      <c r="A16" s="1"/>
    </row>
    <row r="17" spans="1:1">
      <c r="A17" s="1"/>
    </row>
    <row r="18" spans="1:1">
      <c r="A18" s="1"/>
    </row>
    <row r="19" spans="1:1">
      <c r="A19" s="1"/>
    </row>
  </sheetData>
  <mergeCells count="29">
    <mergeCell ref="B8:F8"/>
    <mergeCell ref="G8:K8"/>
    <mergeCell ref="L8:N8"/>
    <mergeCell ref="B9:N9"/>
    <mergeCell ref="K1:N1"/>
    <mergeCell ref="A3:N3"/>
    <mergeCell ref="B4:F4"/>
    <mergeCell ref="G4:K4"/>
    <mergeCell ref="L4:N4"/>
    <mergeCell ref="B6:N6"/>
    <mergeCell ref="A6:A7"/>
    <mergeCell ref="B7:F7"/>
    <mergeCell ref="B5:F5"/>
    <mergeCell ref="G5:K5"/>
    <mergeCell ref="L5:N5"/>
    <mergeCell ref="G7:N7"/>
    <mergeCell ref="A9:A10"/>
    <mergeCell ref="B12:N12"/>
    <mergeCell ref="G13:N13"/>
    <mergeCell ref="A12:A13"/>
    <mergeCell ref="B14:F14"/>
    <mergeCell ref="G14:K14"/>
    <mergeCell ref="L14:N14"/>
    <mergeCell ref="B13:F13"/>
    <mergeCell ref="B10:F10"/>
    <mergeCell ref="B11:F11"/>
    <mergeCell ref="G11:K11"/>
    <mergeCell ref="L11:N11"/>
    <mergeCell ref="G10:N10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zoomScale="80" zoomScaleNormal="80" workbookViewId="0">
      <selection activeCell="G13" sqref="G13"/>
    </sheetView>
  </sheetViews>
  <sheetFormatPr defaultRowHeight="15"/>
  <cols>
    <col min="1" max="1" width="5.140625" customWidth="1"/>
    <col min="2" max="2" width="21.140625" style="10" customWidth="1"/>
    <col min="3" max="3" width="43.7109375" customWidth="1"/>
    <col min="4" max="4" width="8.5703125" customWidth="1"/>
    <col min="5" max="5" width="6.5703125" customWidth="1"/>
    <col min="6" max="6" width="7" customWidth="1"/>
    <col min="7" max="7" width="7.5703125" customWidth="1"/>
    <col min="8" max="8" width="6.5703125" customWidth="1"/>
    <col min="9" max="10" width="6.42578125" customWidth="1"/>
    <col min="11" max="11" width="7.140625" customWidth="1"/>
    <col min="12" max="12" width="5.7109375" customWidth="1"/>
    <col min="13" max="13" width="6.5703125" customWidth="1"/>
    <col min="14" max="14" width="8.28515625" customWidth="1"/>
  </cols>
  <sheetData>
    <row r="1" spans="1:18" ht="28.5" customHeight="1">
      <c r="J1" s="110" t="s">
        <v>63</v>
      </c>
      <c r="K1" s="110"/>
      <c r="L1" s="110"/>
      <c r="M1" s="110"/>
      <c r="N1" s="110"/>
    </row>
    <row r="2" spans="1:18" ht="28.5" customHeight="1">
      <c r="J2" s="110"/>
      <c r="K2" s="110"/>
      <c r="L2" s="110"/>
      <c r="M2" s="110"/>
      <c r="N2" s="110"/>
    </row>
    <row r="3" spans="1:18" ht="33" customHeight="1">
      <c r="J3" s="110"/>
      <c r="K3" s="110"/>
      <c r="L3" s="110"/>
      <c r="M3" s="110"/>
      <c r="N3" s="110"/>
    </row>
    <row r="4" spans="1:18" ht="42.75" customHeight="1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8" s="9" customFormat="1" ht="105" customHeight="1">
      <c r="A5" s="112" t="s">
        <v>16</v>
      </c>
      <c r="B5" s="114" t="s">
        <v>17</v>
      </c>
      <c r="C5" s="112" t="s">
        <v>18</v>
      </c>
      <c r="D5" s="116" t="s">
        <v>19</v>
      </c>
      <c r="E5" s="112" t="s">
        <v>3</v>
      </c>
      <c r="F5" s="96" t="s">
        <v>20</v>
      </c>
      <c r="G5" s="96"/>
      <c r="H5" s="96"/>
      <c r="I5" s="96"/>
      <c r="J5" s="96"/>
      <c r="K5" s="96"/>
      <c r="L5" s="96"/>
      <c r="M5" s="96"/>
      <c r="N5" s="112" t="s">
        <v>8</v>
      </c>
    </row>
    <row r="6" spans="1:18" s="6" customFormat="1" ht="35.25" customHeight="1">
      <c r="A6" s="113"/>
      <c r="B6" s="115"/>
      <c r="C6" s="113"/>
      <c r="D6" s="117"/>
      <c r="E6" s="113"/>
      <c r="F6" s="3">
        <v>2023</v>
      </c>
      <c r="G6" s="3">
        <v>2024</v>
      </c>
      <c r="H6" s="3">
        <v>2025</v>
      </c>
      <c r="I6" s="3">
        <v>2026</v>
      </c>
      <c r="J6" s="3">
        <v>2027</v>
      </c>
      <c r="K6" s="3">
        <v>2028</v>
      </c>
      <c r="L6" s="3">
        <v>2029</v>
      </c>
      <c r="M6" s="3">
        <v>2030</v>
      </c>
      <c r="N6" s="113"/>
    </row>
    <row r="7" spans="1:18" s="6" customFormat="1" ht="12.75">
      <c r="A7" s="3">
        <v>1</v>
      </c>
      <c r="B7" s="11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8" s="6" customFormat="1" ht="12.75">
      <c r="A8" s="101" t="s">
        <v>65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</row>
    <row r="9" spans="1:18" s="6" customFormat="1" ht="22.5" customHeight="1">
      <c r="A9" s="85" t="s">
        <v>110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1:18" s="35" customFormat="1" ht="136.5" customHeight="1">
      <c r="A10" s="33" t="s">
        <v>15</v>
      </c>
      <c r="B10" s="40" t="s">
        <v>118</v>
      </c>
      <c r="C10" s="40" t="s">
        <v>109</v>
      </c>
      <c r="D10" s="32" t="s">
        <v>94</v>
      </c>
      <c r="E10" s="31">
        <v>782</v>
      </c>
      <c r="F10" s="31">
        <v>782</v>
      </c>
      <c r="G10" s="11">
        <v>790</v>
      </c>
      <c r="H10" s="11">
        <v>795</v>
      </c>
      <c r="I10" s="11">
        <v>800</v>
      </c>
      <c r="J10" s="11">
        <v>810</v>
      </c>
      <c r="K10" s="11">
        <v>820</v>
      </c>
      <c r="L10" s="11">
        <v>840</v>
      </c>
      <c r="M10" s="11">
        <v>850</v>
      </c>
      <c r="N10" s="31" t="s">
        <v>9</v>
      </c>
    </row>
    <row r="11" spans="1:18" s="6" customFormat="1" ht="29.25" customHeight="1">
      <c r="A11" s="97" t="s">
        <v>66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P11" s="12"/>
      <c r="Q11" s="12"/>
      <c r="R11" s="12"/>
    </row>
    <row r="12" spans="1:18" s="6" customFormat="1" ht="31.5" customHeight="1">
      <c r="A12" s="107" t="s">
        <v>111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P12" s="100"/>
      <c r="Q12" s="100"/>
      <c r="R12" s="100"/>
    </row>
    <row r="13" spans="1:18" s="35" customFormat="1" ht="87" customHeight="1">
      <c r="A13" s="31" t="s">
        <v>58</v>
      </c>
      <c r="B13" s="36" t="s">
        <v>96</v>
      </c>
      <c r="C13" s="34" t="s">
        <v>97</v>
      </c>
      <c r="D13" s="31" t="s">
        <v>51</v>
      </c>
      <c r="E13" s="31">
        <v>11</v>
      </c>
      <c r="F13" s="31">
        <v>11</v>
      </c>
      <c r="G13" s="11">
        <v>13</v>
      </c>
      <c r="H13" s="11">
        <v>14</v>
      </c>
      <c r="I13" s="11">
        <v>15</v>
      </c>
      <c r="J13" s="11">
        <v>16</v>
      </c>
      <c r="K13" s="11">
        <v>17</v>
      </c>
      <c r="L13" s="11">
        <v>18</v>
      </c>
      <c r="M13" s="11">
        <v>19</v>
      </c>
      <c r="N13" s="11" t="s">
        <v>9</v>
      </c>
      <c r="P13" s="106"/>
      <c r="Q13" s="106"/>
      <c r="R13" s="106"/>
    </row>
    <row r="14" spans="1:18" s="6" customFormat="1" ht="29.25" customHeight="1">
      <c r="A14" s="97" t="s">
        <v>68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P14" s="100"/>
      <c r="Q14" s="100"/>
      <c r="R14" s="100"/>
    </row>
    <row r="15" spans="1:18" ht="36" customHeight="1">
      <c r="A15" s="97" t="s">
        <v>98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P15" s="13"/>
      <c r="Q15" s="13"/>
      <c r="R15" s="13"/>
    </row>
    <row r="16" spans="1:18" s="37" customFormat="1" ht="157.5" customHeight="1">
      <c r="A16" s="31" t="s">
        <v>61</v>
      </c>
      <c r="B16" s="40" t="s">
        <v>100</v>
      </c>
      <c r="C16" s="34" t="s">
        <v>69</v>
      </c>
      <c r="D16" s="31" t="s">
        <v>67</v>
      </c>
      <c r="E16" s="31">
        <v>37.299999999999997</v>
      </c>
      <c r="F16" s="31">
        <v>38</v>
      </c>
      <c r="G16" s="11">
        <v>45.4</v>
      </c>
      <c r="H16" s="11">
        <v>45.4</v>
      </c>
      <c r="I16" s="11">
        <v>50.4</v>
      </c>
      <c r="J16" s="11">
        <v>53.6</v>
      </c>
      <c r="K16" s="11">
        <v>55.8</v>
      </c>
      <c r="L16" s="11">
        <v>58.2</v>
      </c>
      <c r="M16" s="11">
        <v>59.4</v>
      </c>
      <c r="N16" s="31" t="s">
        <v>9</v>
      </c>
      <c r="P16" s="38"/>
      <c r="Q16" s="38"/>
      <c r="R16" s="38"/>
    </row>
  </sheetData>
  <mergeCells count="18">
    <mergeCell ref="J1:N3"/>
    <mergeCell ref="A4:N4"/>
    <mergeCell ref="F5:M5"/>
    <mergeCell ref="A5:A6"/>
    <mergeCell ref="B5:B6"/>
    <mergeCell ref="C5:C6"/>
    <mergeCell ref="D5:D6"/>
    <mergeCell ref="E5:E6"/>
    <mergeCell ref="N5:N6"/>
    <mergeCell ref="A14:N14"/>
    <mergeCell ref="A15:N15"/>
    <mergeCell ref="P14:R14"/>
    <mergeCell ref="A8:N8"/>
    <mergeCell ref="A9:N9"/>
    <mergeCell ref="P12:R12"/>
    <mergeCell ref="P13:R13"/>
    <mergeCell ref="A11:N11"/>
    <mergeCell ref="A12:N12"/>
  </mergeCells>
  <pageMargins left="0.7" right="0.7" top="0.75" bottom="0.75" header="0.3" footer="0.3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5"/>
  <sheetViews>
    <sheetView tabSelected="1" topLeftCell="A18" workbookViewId="0">
      <selection activeCell="N12" sqref="N12"/>
    </sheetView>
  </sheetViews>
  <sheetFormatPr defaultRowHeight="15"/>
  <cols>
    <col min="1" max="1" width="3.140625" style="10" customWidth="1"/>
    <col min="2" max="2" width="13.5703125" style="10" customWidth="1"/>
    <col min="3" max="3" width="11.5703125" style="10" customWidth="1"/>
    <col min="4" max="4" width="7.42578125" style="10" customWidth="1"/>
    <col min="5" max="5" width="10.7109375" style="10" customWidth="1"/>
    <col min="6" max="6" width="14" style="10" customWidth="1"/>
    <col min="7" max="7" width="13" style="10" customWidth="1"/>
    <col min="8" max="9" width="12.7109375" style="10" customWidth="1"/>
    <col min="10" max="10" width="11.140625" style="10" customWidth="1"/>
    <col min="11" max="11" width="11.42578125" style="10" customWidth="1"/>
    <col min="12" max="13" width="10.42578125" style="10" customWidth="1"/>
    <col min="14" max="14" width="14.28515625" style="10" customWidth="1"/>
    <col min="15" max="15" width="7.28515625" style="10" customWidth="1"/>
    <col min="16" max="16384" width="9.140625" style="10"/>
  </cols>
  <sheetData>
    <row r="1" spans="1:15" ht="15" customHeight="1">
      <c r="J1" s="128" t="s">
        <v>70</v>
      </c>
      <c r="K1" s="128"/>
      <c r="L1" s="128"/>
      <c r="M1" s="128"/>
      <c r="N1" s="128"/>
    </row>
    <row r="2" spans="1:15">
      <c r="I2" s="54"/>
      <c r="J2" s="128"/>
      <c r="K2" s="128"/>
      <c r="L2" s="128"/>
      <c r="M2" s="128"/>
      <c r="N2" s="128"/>
    </row>
    <row r="3" spans="1:15">
      <c r="I3" s="54"/>
      <c r="J3" s="128"/>
      <c r="K3" s="128"/>
      <c r="L3" s="128"/>
      <c r="M3" s="128"/>
      <c r="N3" s="128"/>
    </row>
    <row r="4" spans="1:15" ht="19.5" customHeight="1">
      <c r="J4" s="128"/>
      <c r="K4" s="128"/>
      <c r="L4" s="128"/>
      <c r="M4" s="128"/>
      <c r="N4" s="128"/>
    </row>
    <row r="6" spans="1:1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8" spans="1:15" s="22" customFormat="1" ht="120" customHeight="1">
      <c r="A8" s="130" t="s">
        <v>16</v>
      </c>
      <c r="B8" s="131" t="s">
        <v>22</v>
      </c>
      <c r="C8" s="131" t="s">
        <v>23</v>
      </c>
      <c r="D8" s="131" t="s">
        <v>24</v>
      </c>
      <c r="E8" s="131"/>
      <c r="F8" s="131" t="s">
        <v>25</v>
      </c>
      <c r="G8" s="131"/>
      <c r="H8" s="131"/>
      <c r="I8" s="131"/>
      <c r="J8" s="131"/>
      <c r="K8" s="131"/>
      <c r="L8" s="131"/>
      <c r="M8" s="131"/>
      <c r="N8" s="131"/>
      <c r="O8" s="56" t="s">
        <v>8</v>
      </c>
    </row>
    <row r="9" spans="1:15" s="22" customFormat="1" ht="12.75">
      <c r="A9" s="130"/>
      <c r="B9" s="131"/>
      <c r="C9" s="131"/>
      <c r="D9" s="56" t="s">
        <v>26</v>
      </c>
      <c r="E9" s="56" t="s">
        <v>27</v>
      </c>
      <c r="F9" s="56">
        <v>2023</v>
      </c>
      <c r="G9" s="56">
        <v>2024</v>
      </c>
      <c r="H9" s="56">
        <v>2025</v>
      </c>
      <c r="I9" s="56">
        <v>2026</v>
      </c>
      <c r="J9" s="56">
        <v>2027</v>
      </c>
      <c r="K9" s="56">
        <v>2028</v>
      </c>
      <c r="L9" s="56">
        <v>2029</v>
      </c>
      <c r="M9" s="56">
        <v>2030</v>
      </c>
      <c r="N9" s="56" t="s">
        <v>28</v>
      </c>
      <c r="O9" s="55"/>
    </row>
    <row r="10" spans="1:15" s="22" customFormat="1" ht="12.7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6">
        <v>12</v>
      </c>
      <c r="L10" s="56">
        <v>13</v>
      </c>
      <c r="M10" s="56">
        <v>14</v>
      </c>
      <c r="N10" s="56">
        <v>15</v>
      </c>
      <c r="O10" s="56">
        <v>16</v>
      </c>
    </row>
    <row r="11" spans="1:15" s="22" customFormat="1" ht="27.75" customHeight="1">
      <c r="A11" s="118">
        <v>1</v>
      </c>
      <c r="B11" s="121" t="s">
        <v>71</v>
      </c>
      <c r="C11" s="52" t="s">
        <v>130</v>
      </c>
      <c r="D11" s="56" t="s">
        <v>131</v>
      </c>
      <c r="E11" s="56">
        <v>1300000000</v>
      </c>
      <c r="F11" s="150">
        <f>F12</f>
        <v>92103.682700000005</v>
      </c>
      <c r="G11" s="150">
        <f t="shared" ref="G11:M11" si="0">G12</f>
        <v>148323.20000000001</v>
      </c>
      <c r="H11" s="150">
        <f t="shared" si="0"/>
        <v>168888</v>
      </c>
      <c r="I11" s="150">
        <f t="shared" si="0"/>
        <v>169926.5</v>
      </c>
      <c r="J11" s="150">
        <f t="shared" si="0"/>
        <v>11900</v>
      </c>
      <c r="K11" s="150">
        <f t="shared" si="0"/>
        <v>11900</v>
      </c>
      <c r="L11" s="150">
        <f t="shared" si="0"/>
        <v>11900</v>
      </c>
      <c r="M11" s="150">
        <f t="shared" si="0"/>
        <v>11900</v>
      </c>
      <c r="N11" s="150">
        <f>F11+G11+H11+I11+J11+K11+L11+M11</f>
        <v>626841.38269999996</v>
      </c>
      <c r="O11" s="56"/>
    </row>
    <row r="12" spans="1:15" s="22" customFormat="1" ht="90.75" customHeight="1">
      <c r="A12" s="120"/>
      <c r="B12" s="123"/>
      <c r="C12" s="52" t="s">
        <v>72</v>
      </c>
      <c r="D12" s="20" t="s">
        <v>73</v>
      </c>
      <c r="E12" s="53">
        <v>1300000000</v>
      </c>
      <c r="F12" s="151">
        <f>F13+F17+F19</f>
        <v>92103.682700000005</v>
      </c>
      <c r="G12" s="151">
        <f>G13+G17+G19</f>
        <v>148323.20000000001</v>
      </c>
      <c r="H12" s="151">
        <f t="shared" ref="H12:N12" si="1">H13+H17+H19</f>
        <v>168888</v>
      </c>
      <c r="I12" s="151">
        <f t="shared" si="1"/>
        <v>169926.5</v>
      </c>
      <c r="J12" s="151">
        <f t="shared" si="1"/>
        <v>11900</v>
      </c>
      <c r="K12" s="151">
        <f t="shared" si="1"/>
        <v>11900</v>
      </c>
      <c r="L12" s="151">
        <f t="shared" si="1"/>
        <v>11900</v>
      </c>
      <c r="M12" s="151">
        <f t="shared" si="1"/>
        <v>11900</v>
      </c>
      <c r="N12" s="151">
        <f>N13+N17+N19</f>
        <v>626841.38269999996</v>
      </c>
      <c r="O12" s="53" t="s">
        <v>9</v>
      </c>
    </row>
    <row r="13" spans="1:15" s="22" customFormat="1" ht="28.5" customHeight="1">
      <c r="A13" s="125">
        <v>2</v>
      </c>
      <c r="B13" s="121" t="s">
        <v>55</v>
      </c>
      <c r="C13" s="52" t="s">
        <v>130</v>
      </c>
      <c r="D13" s="20" t="s">
        <v>131</v>
      </c>
      <c r="E13" s="53">
        <v>1340300000</v>
      </c>
      <c r="F13" s="151">
        <f>F14+F15+F16</f>
        <v>40806.379949999995</v>
      </c>
      <c r="G13" s="151">
        <f t="shared" ref="G13:M13" si="2">G14+G15+G16</f>
        <v>272</v>
      </c>
      <c r="H13" s="151">
        <f t="shared" si="2"/>
        <v>272</v>
      </c>
      <c r="I13" s="151">
        <f t="shared" si="2"/>
        <v>272</v>
      </c>
      <c r="J13" s="151">
        <f t="shared" si="2"/>
        <v>413</v>
      </c>
      <c r="K13" s="151">
        <f t="shared" si="2"/>
        <v>413</v>
      </c>
      <c r="L13" s="151">
        <f t="shared" si="2"/>
        <v>413</v>
      </c>
      <c r="M13" s="151">
        <f t="shared" si="2"/>
        <v>413</v>
      </c>
      <c r="N13" s="151">
        <f>SUM(F13:M13)</f>
        <v>43274.379949999995</v>
      </c>
      <c r="O13" s="53"/>
    </row>
    <row r="14" spans="1:15" s="22" customFormat="1" ht="28.5" customHeight="1">
      <c r="A14" s="126"/>
      <c r="B14" s="122"/>
      <c r="C14" s="121" t="s">
        <v>72</v>
      </c>
      <c r="D14" s="20" t="s">
        <v>73</v>
      </c>
      <c r="E14" s="53">
        <v>1340300010</v>
      </c>
      <c r="F14" s="151">
        <v>503.42131999999998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f t="shared" ref="N14:N24" si="3">SUM(F14:M14)</f>
        <v>503.42131999999998</v>
      </c>
      <c r="O14" s="53"/>
    </row>
    <row r="15" spans="1:15" s="22" customFormat="1" ht="28.5" customHeight="1">
      <c r="A15" s="126"/>
      <c r="B15" s="122"/>
      <c r="C15" s="122"/>
      <c r="D15" s="20" t="s">
        <v>73</v>
      </c>
      <c r="E15" s="53">
        <v>1340300020</v>
      </c>
      <c r="F15" s="151">
        <v>561.75863000000004</v>
      </c>
      <c r="G15" s="151">
        <v>272</v>
      </c>
      <c r="H15" s="151">
        <v>272</v>
      </c>
      <c r="I15" s="151">
        <v>272</v>
      </c>
      <c r="J15" s="151">
        <v>413</v>
      </c>
      <c r="K15" s="151">
        <v>413</v>
      </c>
      <c r="L15" s="151">
        <v>413</v>
      </c>
      <c r="M15" s="151">
        <v>413</v>
      </c>
      <c r="N15" s="151">
        <f t="shared" si="3"/>
        <v>3029.7586300000003</v>
      </c>
      <c r="O15" s="53"/>
    </row>
    <row r="16" spans="1:15" s="22" customFormat="1" ht="105.75" customHeight="1">
      <c r="A16" s="127"/>
      <c r="B16" s="123"/>
      <c r="C16" s="123"/>
      <c r="D16" s="20" t="s">
        <v>73</v>
      </c>
      <c r="E16" s="53">
        <v>1340397010</v>
      </c>
      <c r="F16" s="151">
        <v>39741.199999999997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1">
        <f t="shared" si="3"/>
        <v>39741.199999999997</v>
      </c>
      <c r="O16" s="53" t="s">
        <v>9</v>
      </c>
    </row>
    <row r="17" spans="1:15" s="22" customFormat="1" ht="105.75" customHeight="1">
      <c r="A17" s="125">
        <v>3</v>
      </c>
      <c r="B17" s="121" t="s">
        <v>57</v>
      </c>
      <c r="C17" s="52" t="s">
        <v>130</v>
      </c>
      <c r="D17" s="20" t="s">
        <v>131</v>
      </c>
      <c r="E17" s="53">
        <v>1340100000</v>
      </c>
      <c r="F17" s="151">
        <f>F18</f>
        <v>1297.7966200000001</v>
      </c>
      <c r="G17" s="151">
        <f t="shared" ref="G17:N17" si="4">G18</f>
        <v>581.6</v>
      </c>
      <c r="H17" s="151">
        <f t="shared" si="4"/>
        <v>600</v>
      </c>
      <c r="I17" s="151">
        <f t="shared" si="4"/>
        <v>600</v>
      </c>
      <c r="J17" s="151">
        <f t="shared" si="4"/>
        <v>700</v>
      </c>
      <c r="K17" s="151">
        <f t="shared" si="4"/>
        <v>700</v>
      </c>
      <c r="L17" s="151">
        <f t="shared" si="4"/>
        <v>700</v>
      </c>
      <c r="M17" s="151">
        <f t="shared" si="4"/>
        <v>700</v>
      </c>
      <c r="N17" s="151">
        <f t="shared" si="3"/>
        <v>5879.3966199999995</v>
      </c>
      <c r="O17" s="53"/>
    </row>
    <row r="18" spans="1:15" s="22" customFormat="1" ht="63.75">
      <c r="A18" s="127"/>
      <c r="B18" s="123"/>
      <c r="C18" s="52" t="s">
        <v>72</v>
      </c>
      <c r="D18" s="20" t="s">
        <v>73</v>
      </c>
      <c r="E18" s="53">
        <v>1340100010</v>
      </c>
      <c r="F18" s="151">
        <v>1297.7966200000001</v>
      </c>
      <c r="G18" s="151">
        <v>581.6</v>
      </c>
      <c r="H18" s="151">
        <v>600</v>
      </c>
      <c r="I18" s="151">
        <v>600</v>
      </c>
      <c r="J18" s="151">
        <v>700</v>
      </c>
      <c r="K18" s="151">
        <v>700</v>
      </c>
      <c r="L18" s="151">
        <v>700</v>
      </c>
      <c r="M18" s="151">
        <v>700</v>
      </c>
      <c r="N18" s="151">
        <f t="shared" si="3"/>
        <v>5879.3966199999995</v>
      </c>
      <c r="O18" s="53" t="s">
        <v>9</v>
      </c>
    </row>
    <row r="19" spans="1:15" s="22" customFormat="1" ht="28.5" customHeight="1">
      <c r="A19" s="124">
        <v>4</v>
      </c>
      <c r="B19" s="61" t="s">
        <v>60</v>
      </c>
      <c r="C19" s="52" t="s">
        <v>130</v>
      </c>
      <c r="D19" s="20" t="s">
        <v>131</v>
      </c>
      <c r="E19" s="53">
        <v>1340200000</v>
      </c>
      <c r="F19" s="151">
        <f>F20+F21+F22+F23+F24</f>
        <v>49999.506130000002</v>
      </c>
      <c r="G19" s="151">
        <f t="shared" ref="G19:N19" si="5">G20+G21+G22+G23+G24</f>
        <v>147469.6</v>
      </c>
      <c r="H19" s="151">
        <f t="shared" si="5"/>
        <v>168016</v>
      </c>
      <c r="I19" s="151">
        <f t="shared" si="5"/>
        <v>169054.5</v>
      </c>
      <c r="J19" s="151">
        <f t="shared" si="5"/>
        <v>10787</v>
      </c>
      <c r="K19" s="151">
        <f t="shared" si="5"/>
        <v>10787</v>
      </c>
      <c r="L19" s="151">
        <f t="shared" si="5"/>
        <v>10787</v>
      </c>
      <c r="M19" s="151">
        <f t="shared" si="5"/>
        <v>10787</v>
      </c>
      <c r="N19" s="151">
        <f t="shared" si="3"/>
        <v>577687.60612999997</v>
      </c>
      <c r="O19" s="118" t="s">
        <v>9</v>
      </c>
    </row>
    <row r="20" spans="1:15" s="22" customFormat="1" ht="48" customHeight="1">
      <c r="A20" s="124"/>
      <c r="B20" s="61"/>
      <c r="C20" s="61" t="s">
        <v>72</v>
      </c>
      <c r="D20" s="20" t="s">
        <v>73</v>
      </c>
      <c r="E20" s="53">
        <v>1340200010</v>
      </c>
      <c r="F20" s="151">
        <v>15610.306130000001</v>
      </c>
      <c r="G20" s="151">
        <v>7764</v>
      </c>
      <c r="H20" s="151">
        <v>8310.4</v>
      </c>
      <c r="I20" s="151">
        <v>9348.9</v>
      </c>
      <c r="J20" s="151">
        <v>1345.8</v>
      </c>
      <c r="K20" s="151">
        <v>1345.8</v>
      </c>
      <c r="L20" s="151">
        <v>1345.8</v>
      </c>
      <c r="M20" s="151">
        <v>1345.8</v>
      </c>
      <c r="N20" s="151">
        <f t="shared" si="3"/>
        <v>46416.806130000012</v>
      </c>
      <c r="O20" s="119"/>
    </row>
    <row r="21" spans="1:15" s="21" customFormat="1">
      <c r="A21" s="124"/>
      <c r="B21" s="61"/>
      <c r="C21" s="61"/>
      <c r="D21" s="20" t="s">
        <v>73</v>
      </c>
      <c r="E21" s="57" t="s">
        <v>133</v>
      </c>
      <c r="F21" s="151">
        <v>0</v>
      </c>
      <c r="G21" s="153">
        <v>130000</v>
      </c>
      <c r="H21" s="153">
        <v>150000</v>
      </c>
      <c r="I21" s="153">
        <v>150000</v>
      </c>
      <c r="J21" s="154">
        <v>0</v>
      </c>
      <c r="K21" s="154">
        <v>0</v>
      </c>
      <c r="L21" s="154">
        <v>0</v>
      </c>
      <c r="M21" s="154">
        <v>0</v>
      </c>
      <c r="N21" s="151">
        <f t="shared" si="3"/>
        <v>430000</v>
      </c>
      <c r="O21" s="119"/>
    </row>
    <row r="22" spans="1:15" s="21" customFormat="1">
      <c r="A22" s="124"/>
      <c r="B22" s="61"/>
      <c r="C22" s="61"/>
      <c r="D22" s="20" t="s">
        <v>73</v>
      </c>
      <c r="E22" s="57" t="s">
        <v>134</v>
      </c>
      <c r="F22" s="155">
        <v>1000.631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1">
        <f t="shared" si="3"/>
        <v>1000.631</v>
      </c>
      <c r="O22" s="119"/>
    </row>
    <row r="23" spans="1:15" s="21" customFormat="1">
      <c r="A23" s="124"/>
      <c r="B23" s="61"/>
      <c r="C23" s="61"/>
      <c r="D23" s="20" t="s">
        <v>73</v>
      </c>
      <c r="E23" s="57" t="s">
        <v>135</v>
      </c>
      <c r="F23" s="155">
        <v>9441.2000000000007</v>
      </c>
      <c r="G23" s="155">
        <v>9705.6</v>
      </c>
      <c r="H23" s="155">
        <v>9705.6</v>
      </c>
      <c r="I23" s="155">
        <v>9705.6</v>
      </c>
      <c r="J23" s="155">
        <v>9441.2000000000007</v>
      </c>
      <c r="K23" s="155">
        <v>9441.2000000000007</v>
      </c>
      <c r="L23" s="155">
        <v>9441.2000000000007</v>
      </c>
      <c r="M23" s="155">
        <v>9441.2000000000007</v>
      </c>
      <c r="N23" s="151">
        <f t="shared" si="3"/>
        <v>76322.799999999988</v>
      </c>
      <c r="O23" s="119"/>
    </row>
    <row r="24" spans="1:15" s="21" customFormat="1">
      <c r="A24" s="124"/>
      <c r="B24" s="61"/>
      <c r="C24" s="61"/>
      <c r="D24" s="20" t="s">
        <v>73</v>
      </c>
      <c r="E24" s="57" t="s">
        <v>136</v>
      </c>
      <c r="F24" s="152">
        <v>23947.368999999999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1">
        <f t="shared" si="3"/>
        <v>23947.368999999999</v>
      </c>
      <c r="O24" s="120"/>
    </row>
    <row r="25" spans="1:15" s="21" customFormat="1"/>
  </sheetData>
  <mergeCells count="18">
    <mergeCell ref="J1:N4"/>
    <mergeCell ref="A6:N6"/>
    <mergeCell ref="A8:A9"/>
    <mergeCell ref="B8:B9"/>
    <mergeCell ref="C8:C9"/>
    <mergeCell ref="D8:E8"/>
    <mergeCell ref="F8:N8"/>
    <mergeCell ref="A11:A12"/>
    <mergeCell ref="B11:B12"/>
    <mergeCell ref="A13:A16"/>
    <mergeCell ref="B13:B16"/>
    <mergeCell ref="A17:A18"/>
    <mergeCell ref="B17:B18"/>
    <mergeCell ref="O19:O24"/>
    <mergeCell ref="C14:C16"/>
    <mergeCell ref="C20:C24"/>
    <mergeCell ref="B19:B24"/>
    <mergeCell ref="A19:A24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"/>
  <sheetViews>
    <sheetView topLeftCell="A4" workbookViewId="0">
      <selection activeCell="K10" sqref="K10"/>
    </sheetView>
  </sheetViews>
  <sheetFormatPr defaultRowHeight="15"/>
  <cols>
    <col min="1" max="1" width="4.28515625" style="10" customWidth="1"/>
    <col min="2" max="2" width="12.7109375" style="10" customWidth="1"/>
    <col min="3" max="3" width="9.140625" style="10"/>
    <col min="4" max="13" width="14.7109375" style="10" customWidth="1"/>
    <col min="14" max="16384" width="9.140625" style="10"/>
  </cols>
  <sheetData>
    <row r="1" spans="1:14" ht="15" customHeight="1">
      <c r="I1" s="128" t="s">
        <v>74</v>
      </c>
      <c r="J1" s="128"/>
      <c r="K1" s="128"/>
      <c r="L1" s="128"/>
      <c r="M1" s="128"/>
    </row>
    <row r="2" spans="1:14">
      <c r="I2" s="128"/>
      <c r="J2" s="128"/>
      <c r="K2" s="128"/>
      <c r="L2" s="128"/>
      <c r="M2" s="128"/>
    </row>
    <row r="3" spans="1:14" ht="39.75" customHeight="1">
      <c r="I3" s="128"/>
      <c r="J3" s="128"/>
      <c r="K3" s="128"/>
      <c r="L3" s="128"/>
      <c r="M3" s="128"/>
    </row>
    <row r="4" spans="1:14">
      <c r="A4" s="132" t="s">
        <v>29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25"/>
    </row>
    <row r="5" spans="1:14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25"/>
    </row>
    <row r="7" spans="1:14" s="22" customFormat="1" ht="119.25" customHeight="1">
      <c r="A7" s="130" t="s">
        <v>16</v>
      </c>
      <c r="B7" s="131" t="s">
        <v>22</v>
      </c>
      <c r="C7" s="131" t="s">
        <v>30</v>
      </c>
      <c r="D7" s="131" t="s">
        <v>25</v>
      </c>
      <c r="E7" s="131"/>
      <c r="F7" s="131"/>
      <c r="G7" s="131"/>
      <c r="H7" s="131"/>
      <c r="I7" s="131"/>
      <c r="J7" s="131"/>
      <c r="K7" s="131"/>
      <c r="L7" s="131"/>
      <c r="M7" s="43" t="s">
        <v>8</v>
      </c>
    </row>
    <row r="8" spans="1:14" s="22" customFormat="1" ht="12.75">
      <c r="A8" s="130"/>
      <c r="B8" s="131"/>
      <c r="C8" s="131"/>
      <c r="D8" s="43">
        <v>2023</v>
      </c>
      <c r="E8" s="43">
        <v>2024</v>
      </c>
      <c r="F8" s="43">
        <v>2025</v>
      </c>
      <c r="G8" s="43">
        <v>2026</v>
      </c>
      <c r="H8" s="43">
        <v>2027</v>
      </c>
      <c r="I8" s="43">
        <v>2028</v>
      </c>
      <c r="J8" s="43">
        <v>2029</v>
      </c>
      <c r="K8" s="43">
        <v>2030</v>
      </c>
      <c r="L8" s="43" t="s">
        <v>28</v>
      </c>
      <c r="M8" s="43"/>
    </row>
    <row r="9" spans="1:14" s="22" customFormat="1" ht="12.75">
      <c r="A9" s="43">
        <v>1</v>
      </c>
      <c r="B9" s="43">
        <v>2</v>
      </c>
      <c r="C9" s="43">
        <v>3</v>
      </c>
      <c r="D9" s="43">
        <v>5</v>
      </c>
      <c r="E9" s="43">
        <v>6</v>
      </c>
      <c r="F9" s="43">
        <v>7</v>
      </c>
      <c r="G9" s="43">
        <v>8</v>
      </c>
      <c r="H9" s="43">
        <v>9</v>
      </c>
      <c r="I9" s="43">
        <v>10</v>
      </c>
      <c r="J9" s="43">
        <v>11</v>
      </c>
      <c r="K9" s="43">
        <v>12</v>
      </c>
      <c r="L9" s="43">
        <v>13</v>
      </c>
      <c r="M9" s="43">
        <v>14</v>
      </c>
    </row>
    <row r="10" spans="1:14" s="22" customFormat="1" ht="33" customHeight="1">
      <c r="A10" s="72">
        <v>1</v>
      </c>
      <c r="B10" s="133" t="s">
        <v>71</v>
      </c>
      <c r="C10" s="23" t="s">
        <v>31</v>
      </c>
      <c r="D10" s="149">
        <f>D11+D12</f>
        <v>92103.68269999999</v>
      </c>
      <c r="E10" s="149">
        <f t="shared" ref="E10:L10" si="0">E11+E12</f>
        <v>148323.19999999998</v>
      </c>
      <c r="F10" s="149">
        <f t="shared" si="0"/>
        <v>168888</v>
      </c>
      <c r="G10" s="149">
        <f t="shared" si="0"/>
        <v>169926.5</v>
      </c>
      <c r="H10" s="149">
        <f t="shared" si="0"/>
        <v>11900</v>
      </c>
      <c r="I10" s="149">
        <f t="shared" si="0"/>
        <v>11900</v>
      </c>
      <c r="J10" s="149">
        <f t="shared" si="0"/>
        <v>11900</v>
      </c>
      <c r="K10" s="149">
        <f t="shared" si="0"/>
        <v>11900</v>
      </c>
      <c r="L10" s="149">
        <f t="shared" si="0"/>
        <v>626841.38270000019</v>
      </c>
      <c r="M10" s="44"/>
    </row>
    <row r="11" spans="1:14" s="22" customFormat="1" ht="25.5">
      <c r="A11" s="72"/>
      <c r="B11" s="134"/>
      <c r="C11" s="23" t="s">
        <v>32</v>
      </c>
      <c r="D11" s="149">
        <f>D14+D17+D20</f>
        <v>71460.299999999988</v>
      </c>
      <c r="E11" s="149">
        <f t="shared" ref="E11:L11" si="1">E14+E17+E20</f>
        <v>9220.2999999999993</v>
      </c>
      <c r="F11" s="149">
        <f t="shared" si="1"/>
        <v>9220.2999999999993</v>
      </c>
      <c r="G11" s="149">
        <f t="shared" si="1"/>
        <v>9220.2999999999993</v>
      </c>
      <c r="H11" s="149">
        <f t="shared" si="1"/>
        <v>8969.1</v>
      </c>
      <c r="I11" s="149">
        <f t="shared" si="1"/>
        <v>8969.1</v>
      </c>
      <c r="J11" s="149">
        <f t="shared" si="1"/>
        <v>8969.1</v>
      </c>
      <c r="K11" s="149">
        <f t="shared" si="1"/>
        <v>8969.1</v>
      </c>
      <c r="L11" s="149">
        <f t="shared" si="1"/>
        <v>134997.60000000003</v>
      </c>
      <c r="M11" s="26"/>
    </row>
    <row r="12" spans="1:14" s="22" customFormat="1" ht="29.25" customHeight="1">
      <c r="A12" s="72"/>
      <c r="B12" s="135"/>
      <c r="C12" s="23" t="s">
        <v>33</v>
      </c>
      <c r="D12" s="149">
        <f>D15+D18+D21</f>
        <v>20643.382699999998</v>
      </c>
      <c r="E12" s="149">
        <f t="shared" ref="E12:L12" si="2">E15+E18+E21</f>
        <v>139102.9</v>
      </c>
      <c r="F12" s="149">
        <f t="shared" si="2"/>
        <v>159667.70000000001</v>
      </c>
      <c r="G12" s="149">
        <f t="shared" si="2"/>
        <v>160706.20000000001</v>
      </c>
      <c r="H12" s="149">
        <f t="shared" si="2"/>
        <v>2930.9</v>
      </c>
      <c r="I12" s="149">
        <f t="shared" si="2"/>
        <v>2930.9</v>
      </c>
      <c r="J12" s="149">
        <f t="shared" si="2"/>
        <v>2930.9</v>
      </c>
      <c r="K12" s="149">
        <f t="shared" si="2"/>
        <v>2930.9</v>
      </c>
      <c r="L12" s="149">
        <f t="shared" si="2"/>
        <v>491843.7827000001</v>
      </c>
      <c r="M12" s="26"/>
    </row>
    <row r="13" spans="1:14" s="22" customFormat="1" ht="38.25">
      <c r="A13" s="72">
        <v>2</v>
      </c>
      <c r="B13" s="130" t="s">
        <v>55</v>
      </c>
      <c r="C13" s="23" t="s">
        <v>31</v>
      </c>
      <c r="D13" s="149">
        <f>D14+D15</f>
        <v>40806.379949999995</v>
      </c>
      <c r="E13" s="149">
        <f t="shared" ref="E13:K13" si="3">E14+E15</f>
        <v>272</v>
      </c>
      <c r="F13" s="149">
        <f t="shared" si="3"/>
        <v>272</v>
      </c>
      <c r="G13" s="149">
        <f t="shared" si="3"/>
        <v>272</v>
      </c>
      <c r="H13" s="149">
        <f t="shared" si="3"/>
        <v>413</v>
      </c>
      <c r="I13" s="149">
        <f t="shared" si="3"/>
        <v>413</v>
      </c>
      <c r="J13" s="149">
        <f t="shared" si="3"/>
        <v>413</v>
      </c>
      <c r="K13" s="149">
        <f t="shared" si="3"/>
        <v>413</v>
      </c>
      <c r="L13" s="149">
        <f t="shared" ref="L13:L14" si="4">SUM(D13:K13)</f>
        <v>43274.379949999995</v>
      </c>
      <c r="M13" s="26" t="s">
        <v>9</v>
      </c>
    </row>
    <row r="14" spans="1:14" s="22" customFormat="1" ht="25.5">
      <c r="A14" s="72"/>
      <c r="B14" s="130"/>
      <c r="C14" s="23" t="s">
        <v>32</v>
      </c>
      <c r="D14" s="149">
        <v>39741.199999999997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f t="shared" si="4"/>
        <v>39741.199999999997</v>
      </c>
      <c r="M14" s="26" t="s">
        <v>9</v>
      </c>
    </row>
    <row r="15" spans="1:14" s="22" customFormat="1" ht="29.25" customHeight="1">
      <c r="A15" s="72"/>
      <c r="B15" s="130"/>
      <c r="C15" s="23" t="s">
        <v>33</v>
      </c>
      <c r="D15" s="149">
        <v>1065.17995</v>
      </c>
      <c r="E15" s="149">
        <v>272</v>
      </c>
      <c r="F15" s="149">
        <v>272</v>
      </c>
      <c r="G15" s="149">
        <v>272</v>
      </c>
      <c r="H15" s="149">
        <v>413</v>
      </c>
      <c r="I15" s="149">
        <v>413</v>
      </c>
      <c r="J15" s="149">
        <v>413</v>
      </c>
      <c r="K15" s="149">
        <v>413</v>
      </c>
      <c r="L15" s="149">
        <f>SUM(D15:K15)</f>
        <v>3533.1799499999997</v>
      </c>
      <c r="M15" s="26" t="s">
        <v>9</v>
      </c>
    </row>
    <row r="16" spans="1:14" s="22" customFormat="1" ht="45.75" customHeight="1">
      <c r="A16" s="72">
        <v>3</v>
      </c>
      <c r="B16" s="130" t="s">
        <v>57</v>
      </c>
      <c r="C16" s="23" t="s">
        <v>31</v>
      </c>
      <c r="D16" s="149">
        <f>D17+D18</f>
        <v>1297.7966200000001</v>
      </c>
      <c r="E16" s="149">
        <f t="shared" ref="E16:K16" si="5">E17+E18</f>
        <v>581.6</v>
      </c>
      <c r="F16" s="149">
        <f t="shared" si="5"/>
        <v>600</v>
      </c>
      <c r="G16" s="149">
        <f t="shared" si="5"/>
        <v>600</v>
      </c>
      <c r="H16" s="149">
        <f t="shared" si="5"/>
        <v>700</v>
      </c>
      <c r="I16" s="149">
        <f t="shared" si="5"/>
        <v>700</v>
      </c>
      <c r="J16" s="149">
        <f t="shared" si="5"/>
        <v>700</v>
      </c>
      <c r="K16" s="149">
        <f t="shared" si="5"/>
        <v>700</v>
      </c>
      <c r="L16" s="149">
        <f t="shared" ref="L16:L17" si="6">SUM(D16:K16)</f>
        <v>5879.3966199999995</v>
      </c>
      <c r="M16" s="24" t="s">
        <v>9</v>
      </c>
    </row>
    <row r="17" spans="1:13" s="22" customFormat="1" ht="45.75" customHeight="1">
      <c r="A17" s="72"/>
      <c r="B17" s="130"/>
      <c r="C17" s="23" t="s">
        <v>32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f t="shared" si="6"/>
        <v>0</v>
      </c>
      <c r="M17" s="24" t="s">
        <v>9</v>
      </c>
    </row>
    <row r="18" spans="1:13" s="22" customFormat="1" ht="45.75" customHeight="1">
      <c r="A18" s="72"/>
      <c r="B18" s="130"/>
      <c r="C18" s="23" t="s">
        <v>33</v>
      </c>
      <c r="D18" s="149">
        <v>1297.7966200000001</v>
      </c>
      <c r="E18" s="149">
        <v>581.6</v>
      </c>
      <c r="F18" s="149">
        <v>600</v>
      </c>
      <c r="G18" s="149">
        <v>600</v>
      </c>
      <c r="H18" s="149">
        <v>700</v>
      </c>
      <c r="I18" s="149">
        <v>700</v>
      </c>
      <c r="J18" s="149">
        <v>700</v>
      </c>
      <c r="K18" s="149">
        <v>700</v>
      </c>
      <c r="L18" s="149">
        <f>SUM(D18:K18)</f>
        <v>5879.3966199999995</v>
      </c>
      <c r="M18" s="24" t="s">
        <v>9</v>
      </c>
    </row>
    <row r="19" spans="1:13" s="27" customFormat="1" ht="43.5" customHeight="1">
      <c r="A19" s="72">
        <v>4</v>
      </c>
      <c r="B19" s="130" t="s">
        <v>60</v>
      </c>
      <c r="C19" s="23" t="s">
        <v>31</v>
      </c>
      <c r="D19" s="149">
        <f>D20+D21</f>
        <v>49999.506129999994</v>
      </c>
      <c r="E19" s="149">
        <f t="shared" ref="E19:K19" si="7">E20+E21</f>
        <v>147469.59999999998</v>
      </c>
      <c r="F19" s="149">
        <f t="shared" si="7"/>
        <v>168016</v>
      </c>
      <c r="G19" s="149">
        <f t="shared" si="7"/>
        <v>169054.5</v>
      </c>
      <c r="H19" s="149">
        <f t="shared" si="7"/>
        <v>10787</v>
      </c>
      <c r="I19" s="149">
        <f t="shared" si="7"/>
        <v>10787</v>
      </c>
      <c r="J19" s="149">
        <f t="shared" si="7"/>
        <v>10787</v>
      </c>
      <c r="K19" s="149">
        <f t="shared" si="7"/>
        <v>10787</v>
      </c>
      <c r="L19" s="149">
        <f t="shared" ref="L19:L21" si="8">SUM(D19:K19)</f>
        <v>577687.60612999997</v>
      </c>
      <c r="M19" s="24" t="s">
        <v>9</v>
      </c>
    </row>
    <row r="20" spans="1:13" ht="43.5" customHeight="1">
      <c r="A20" s="72"/>
      <c r="B20" s="130"/>
      <c r="C20" s="23" t="s">
        <v>32</v>
      </c>
      <c r="D20" s="149">
        <v>31719.1</v>
      </c>
      <c r="E20" s="149">
        <v>9220.2999999999993</v>
      </c>
      <c r="F20" s="149">
        <v>9220.2999999999993</v>
      </c>
      <c r="G20" s="149">
        <v>9220.2999999999993</v>
      </c>
      <c r="H20" s="149">
        <v>8969.1</v>
      </c>
      <c r="I20" s="149">
        <v>8969.1</v>
      </c>
      <c r="J20" s="149">
        <v>8969.1</v>
      </c>
      <c r="K20" s="149">
        <v>8969.1</v>
      </c>
      <c r="L20" s="149">
        <f t="shared" si="8"/>
        <v>95256.400000000023</v>
      </c>
      <c r="M20" s="24" t="s">
        <v>9</v>
      </c>
    </row>
    <row r="21" spans="1:13" ht="43.5" customHeight="1">
      <c r="A21" s="72"/>
      <c r="B21" s="130"/>
      <c r="C21" s="23" t="s">
        <v>33</v>
      </c>
      <c r="D21" s="149">
        <v>18280.406129999999</v>
      </c>
      <c r="E21" s="149">
        <v>138249.29999999999</v>
      </c>
      <c r="F21" s="149">
        <v>158795.70000000001</v>
      </c>
      <c r="G21" s="149">
        <v>159834.20000000001</v>
      </c>
      <c r="H21" s="149">
        <v>1817.9</v>
      </c>
      <c r="I21" s="149">
        <v>1817.9</v>
      </c>
      <c r="J21" s="149">
        <v>1817.9</v>
      </c>
      <c r="K21" s="149">
        <v>1817.9</v>
      </c>
      <c r="L21" s="149">
        <f t="shared" si="8"/>
        <v>482431.20613000012</v>
      </c>
      <c r="M21" s="24" t="s">
        <v>9</v>
      </c>
    </row>
  </sheetData>
  <mergeCells count="14">
    <mergeCell ref="A19:A21"/>
    <mergeCell ref="B19:B21"/>
    <mergeCell ref="A16:A18"/>
    <mergeCell ref="B16:B18"/>
    <mergeCell ref="A7:A8"/>
    <mergeCell ref="B7:B8"/>
    <mergeCell ref="A13:A15"/>
    <mergeCell ref="B13:B15"/>
    <mergeCell ref="C7:C8"/>
    <mergeCell ref="I1:M3"/>
    <mergeCell ref="A4:M5"/>
    <mergeCell ref="A10:A12"/>
    <mergeCell ref="B10:B12"/>
    <mergeCell ref="D7:L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topLeftCell="A8" workbookViewId="0">
      <selection activeCell="F20" sqref="F20"/>
    </sheetView>
  </sheetViews>
  <sheetFormatPr defaultRowHeight="15"/>
  <cols>
    <col min="1" max="1" width="3.85546875" customWidth="1"/>
    <col min="2" max="2" width="16.7109375" customWidth="1"/>
    <col min="3" max="3" width="6.42578125" customWidth="1"/>
    <col min="5" max="5" width="14" customWidth="1"/>
    <col min="6" max="6" width="34" customWidth="1"/>
    <col min="7" max="7" width="7.140625" customWidth="1"/>
    <col min="8" max="8" width="7.28515625" customWidth="1"/>
    <col min="9" max="9" width="20" customWidth="1"/>
    <col min="10" max="10" width="11" bestFit="1" customWidth="1"/>
  </cols>
  <sheetData>
    <row r="1" spans="1:16" ht="25.5" customHeight="1">
      <c r="G1" s="29"/>
      <c r="H1" s="110" t="s">
        <v>75</v>
      </c>
      <c r="I1" s="110"/>
      <c r="J1" s="110"/>
    </row>
    <row r="2" spans="1:16" ht="25.5" customHeight="1">
      <c r="F2" s="29"/>
      <c r="G2" s="29"/>
      <c r="H2" s="110"/>
      <c r="I2" s="110"/>
      <c r="J2" s="110"/>
    </row>
    <row r="3" spans="1:16" ht="25.5" customHeight="1">
      <c r="F3" s="29"/>
      <c r="G3" s="29"/>
      <c r="H3" s="110"/>
      <c r="I3" s="110"/>
      <c r="J3" s="110"/>
    </row>
    <row r="4" spans="1:16">
      <c r="A4" s="138" t="s">
        <v>76</v>
      </c>
      <c r="B4" s="138"/>
      <c r="C4" s="138"/>
      <c r="D4" s="138"/>
      <c r="E4" s="138"/>
      <c r="F4" s="138"/>
      <c r="G4" s="138"/>
      <c r="H4" s="138"/>
      <c r="I4" s="138"/>
      <c r="J4" s="138"/>
      <c r="K4" s="14"/>
      <c r="L4" s="14"/>
      <c r="M4" s="14"/>
      <c r="N4" s="14"/>
    </row>
    <row r="5" spans="1:16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4"/>
      <c r="L5" s="14"/>
      <c r="M5" s="14"/>
      <c r="N5" s="14"/>
    </row>
    <row r="7" spans="1:16" s="8" customFormat="1" ht="104.25" customHeight="1">
      <c r="A7" s="136" t="s">
        <v>16</v>
      </c>
      <c r="B7" s="139" t="s">
        <v>35</v>
      </c>
      <c r="C7" s="139" t="s">
        <v>36</v>
      </c>
      <c r="D7" s="139" t="s">
        <v>37</v>
      </c>
      <c r="E7" s="139" t="s">
        <v>38</v>
      </c>
      <c r="F7" s="140" t="s">
        <v>39</v>
      </c>
      <c r="G7" s="141" t="s">
        <v>40</v>
      </c>
      <c r="H7" s="139" t="s">
        <v>41</v>
      </c>
      <c r="I7" s="139" t="s">
        <v>42</v>
      </c>
      <c r="J7" s="139" t="s">
        <v>43</v>
      </c>
    </row>
    <row r="8" spans="1:16" s="8" customFormat="1">
      <c r="A8" s="137"/>
      <c r="B8" s="139"/>
      <c r="C8" s="139"/>
      <c r="D8" s="139"/>
      <c r="E8" s="139"/>
      <c r="F8" s="140"/>
      <c r="G8" s="141"/>
      <c r="H8" s="139"/>
      <c r="I8" s="139"/>
      <c r="J8" s="139"/>
    </row>
    <row r="9" spans="1:16" s="8" customFormat="1">
      <c r="A9" s="15">
        <v>1</v>
      </c>
      <c r="B9" s="15">
        <v>2</v>
      </c>
      <c r="C9" s="15"/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M9" s="28"/>
      <c r="N9" s="28"/>
      <c r="O9" s="28"/>
      <c r="P9" s="28"/>
    </row>
    <row r="10" spans="1:16" s="8" customFormat="1" ht="102">
      <c r="A10" s="30">
        <v>1</v>
      </c>
      <c r="B10" s="42" t="s">
        <v>101</v>
      </c>
      <c r="C10" s="42" t="s">
        <v>77</v>
      </c>
      <c r="D10" s="42" t="s">
        <v>94</v>
      </c>
      <c r="E10" s="42" t="s">
        <v>102</v>
      </c>
      <c r="F10" s="42" t="s">
        <v>103</v>
      </c>
      <c r="G10" s="42">
        <v>7</v>
      </c>
      <c r="H10" s="42" t="s">
        <v>44</v>
      </c>
      <c r="I10" s="42" t="s">
        <v>104</v>
      </c>
      <c r="J10" s="42" t="s">
        <v>105</v>
      </c>
      <c r="M10" s="28"/>
      <c r="N10" s="28"/>
      <c r="O10" s="28"/>
      <c r="P10" s="28"/>
    </row>
    <row r="11" spans="1:16" s="8" customFormat="1" ht="102">
      <c r="A11" s="30">
        <v>2</v>
      </c>
      <c r="B11" s="42" t="s">
        <v>112</v>
      </c>
      <c r="C11" s="42" t="s">
        <v>77</v>
      </c>
      <c r="D11" s="42" t="s">
        <v>113</v>
      </c>
      <c r="E11" s="42" t="s">
        <v>114</v>
      </c>
      <c r="F11" s="42" t="s">
        <v>115</v>
      </c>
      <c r="G11" s="42">
        <v>7</v>
      </c>
      <c r="H11" s="42" t="s">
        <v>44</v>
      </c>
      <c r="I11" s="42" t="s">
        <v>104</v>
      </c>
      <c r="J11" s="42" t="s">
        <v>105</v>
      </c>
      <c r="M11" s="28"/>
      <c r="N11" s="28"/>
      <c r="O11" s="28"/>
      <c r="P11" s="28"/>
    </row>
    <row r="12" spans="1:16" s="8" customFormat="1" ht="178.5">
      <c r="A12" s="41">
        <v>3</v>
      </c>
      <c r="B12" s="42" t="s">
        <v>116</v>
      </c>
      <c r="C12" s="42" t="s">
        <v>77</v>
      </c>
      <c r="D12" s="42" t="s">
        <v>50</v>
      </c>
      <c r="E12" s="42" t="s">
        <v>114</v>
      </c>
      <c r="F12" s="42" t="s">
        <v>117</v>
      </c>
      <c r="G12" s="42">
        <v>7</v>
      </c>
      <c r="H12" s="42" t="s">
        <v>44</v>
      </c>
      <c r="I12" s="42" t="s">
        <v>104</v>
      </c>
      <c r="J12" s="42" t="s">
        <v>105</v>
      </c>
      <c r="M12" s="28"/>
      <c r="N12" s="28"/>
      <c r="O12" s="28"/>
      <c r="P12" s="28"/>
    </row>
    <row r="13" spans="1:16" s="8" customFormat="1" ht="122.25" customHeight="1">
      <c r="A13" s="17">
        <v>4</v>
      </c>
      <c r="B13" s="16" t="s">
        <v>119</v>
      </c>
      <c r="C13" s="42" t="s">
        <v>77</v>
      </c>
      <c r="D13" s="42" t="s">
        <v>94</v>
      </c>
      <c r="E13" s="42" t="s">
        <v>102</v>
      </c>
      <c r="F13" s="42" t="s">
        <v>103</v>
      </c>
      <c r="G13" s="42">
        <v>7</v>
      </c>
      <c r="H13" s="42" t="s">
        <v>44</v>
      </c>
      <c r="I13" s="42" t="s">
        <v>104</v>
      </c>
      <c r="J13" s="42" t="s">
        <v>105</v>
      </c>
      <c r="M13" s="100"/>
      <c r="N13" s="100"/>
      <c r="O13" s="100"/>
      <c r="P13" s="28"/>
    </row>
    <row r="14" spans="1:16" ht="114.75" customHeight="1">
      <c r="A14" s="3">
        <v>5</v>
      </c>
      <c r="B14" s="39" t="s">
        <v>120</v>
      </c>
      <c r="C14" s="42" t="s">
        <v>77</v>
      </c>
      <c r="D14" s="42" t="s">
        <v>113</v>
      </c>
      <c r="E14" s="42" t="s">
        <v>114</v>
      </c>
      <c r="F14" s="42" t="s">
        <v>115</v>
      </c>
      <c r="G14" s="42">
        <v>7</v>
      </c>
      <c r="H14" s="42" t="s">
        <v>44</v>
      </c>
      <c r="I14" s="42" t="s">
        <v>104</v>
      </c>
      <c r="J14" s="42" t="s">
        <v>105</v>
      </c>
      <c r="M14" s="100"/>
      <c r="N14" s="100"/>
      <c r="O14" s="100"/>
      <c r="P14" s="13"/>
    </row>
    <row r="15" spans="1:16" ht="186" customHeight="1">
      <c r="A15" s="3">
        <v>6</v>
      </c>
      <c r="B15" s="39" t="s">
        <v>121</v>
      </c>
      <c r="C15" s="42" t="s">
        <v>77</v>
      </c>
      <c r="D15" s="42" t="s">
        <v>50</v>
      </c>
      <c r="E15" s="42" t="s">
        <v>114</v>
      </c>
      <c r="F15" s="42" t="s">
        <v>117</v>
      </c>
      <c r="G15" s="42">
        <v>7</v>
      </c>
      <c r="H15" s="42" t="s">
        <v>44</v>
      </c>
      <c r="I15" s="42" t="s">
        <v>104</v>
      </c>
      <c r="J15" s="42" t="s">
        <v>105</v>
      </c>
      <c r="M15" s="100"/>
      <c r="N15" s="100"/>
      <c r="O15" s="100"/>
      <c r="P15" s="13"/>
    </row>
    <row r="16" spans="1:16">
      <c r="M16" s="13"/>
      <c r="N16" s="13"/>
      <c r="O16" s="13"/>
      <c r="P16" s="13"/>
    </row>
  </sheetData>
  <mergeCells count="15">
    <mergeCell ref="H1:J3"/>
    <mergeCell ref="M13:O13"/>
    <mergeCell ref="M14:O14"/>
    <mergeCell ref="M15:O15"/>
    <mergeCell ref="J7:J8"/>
    <mergeCell ref="A7:A8"/>
    <mergeCell ref="A4:J5"/>
    <mergeCell ref="B7:B8"/>
    <mergeCell ref="C7:C8"/>
    <mergeCell ref="D7:D8"/>
    <mergeCell ref="E7:E8"/>
    <mergeCell ref="F7:F8"/>
    <mergeCell ref="G7:G8"/>
    <mergeCell ref="H7:H8"/>
    <mergeCell ref="I7:I8"/>
  </mergeCells>
  <hyperlinks>
    <hyperlink ref="G7" r:id="rId1" location="/document/402701751/entry/666666" display="https://internet.garant.ru/ - /document/402701751/entry/666666"/>
  </hyperlink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workbookViewId="0">
      <selection activeCell="B18" sqref="B18:N18"/>
    </sheetView>
  </sheetViews>
  <sheetFormatPr defaultRowHeight="15"/>
  <cols>
    <col min="1" max="1" width="9.140625" style="8"/>
  </cols>
  <sheetData>
    <row r="1" spans="1:16" ht="14.25" customHeight="1">
      <c r="J1" s="110" t="s">
        <v>75</v>
      </c>
      <c r="K1" s="110"/>
      <c r="L1" s="110"/>
      <c r="M1" s="110"/>
      <c r="N1" s="110"/>
    </row>
    <row r="2" spans="1:16">
      <c r="J2" s="110"/>
      <c r="K2" s="110"/>
      <c r="L2" s="110"/>
      <c r="M2" s="110"/>
      <c r="N2" s="110"/>
    </row>
    <row r="3" spans="1:16">
      <c r="J3" s="110"/>
      <c r="K3" s="110"/>
      <c r="L3" s="110"/>
      <c r="M3" s="110"/>
      <c r="N3" s="110"/>
    </row>
    <row r="4" spans="1:16" ht="19.5" customHeight="1">
      <c r="J4" s="110"/>
      <c r="K4" s="110"/>
      <c r="L4" s="110"/>
      <c r="M4" s="110"/>
      <c r="N4" s="110"/>
    </row>
    <row r="5" spans="1:16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6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6" ht="114" customHeight="1">
      <c r="A7" s="18" t="s">
        <v>0</v>
      </c>
      <c r="B7" s="96" t="s">
        <v>45</v>
      </c>
      <c r="C7" s="96"/>
      <c r="D7" s="96"/>
      <c r="E7" s="96"/>
      <c r="F7" s="96"/>
      <c r="G7" s="96"/>
      <c r="H7" s="96"/>
      <c r="I7" s="96"/>
      <c r="J7" s="96"/>
      <c r="K7" s="96" t="s">
        <v>46</v>
      </c>
      <c r="L7" s="96"/>
      <c r="M7" s="96" t="s">
        <v>47</v>
      </c>
      <c r="N7" s="96"/>
    </row>
    <row r="8" spans="1:16">
      <c r="A8" s="19" t="s">
        <v>79</v>
      </c>
      <c r="B8" s="148" t="s">
        <v>55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16" ht="15" customHeight="1">
      <c r="A9" s="19" t="s">
        <v>15</v>
      </c>
      <c r="B9" s="85" t="s">
        <v>123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P9" t="s">
        <v>122</v>
      </c>
    </row>
    <row r="10" spans="1:16" ht="27" customHeight="1">
      <c r="A10" s="19" t="s">
        <v>34</v>
      </c>
      <c r="B10" s="145" t="s">
        <v>124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6"/>
    </row>
    <row r="11" spans="1:16" ht="39.75" customHeight="1">
      <c r="A11" s="19" t="s">
        <v>48</v>
      </c>
      <c r="B11" s="85" t="s">
        <v>88</v>
      </c>
      <c r="C11" s="104"/>
      <c r="D11" s="104"/>
      <c r="E11" s="104"/>
      <c r="F11" s="104"/>
      <c r="G11" s="104"/>
      <c r="H11" s="104"/>
      <c r="I11" s="104"/>
      <c r="J11" s="105"/>
      <c r="K11" s="143">
        <v>45656</v>
      </c>
      <c r="L11" s="144"/>
      <c r="M11" s="145" t="s">
        <v>80</v>
      </c>
      <c r="N11" s="146"/>
    </row>
    <row r="12" spans="1:16" ht="24" customHeight="1">
      <c r="A12" s="19" t="s">
        <v>56</v>
      </c>
      <c r="B12" s="85" t="s">
        <v>57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6" ht="32.25" customHeight="1">
      <c r="A13" s="19" t="s">
        <v>81</v>
      </c>
      <c r="B13" s="85" t="s">
        <v>125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6" ht="28.5" customHeight="1">
      <c r="A14" s="19" t="s">
        <v>82</v>
      </c>
      <c r="B14" s="85" t="s">
        <v>126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6" ht="38.25" customHeight="1">
      <c r="A15" s="19" t="s">
        <v>83</v>
      </c>
      <c r="B15" s="85" t="s">
        <v>127</v>
      </c>
      <c r="C15" s="104"/>
      <c r="D15" s="104"/>
      <c r="E15" s="104"/>
      <c r="F15" s="104"/>
      <c r="G15" s="104"/>
      <c r="H15" s="104"/>
      <c r="I15" s="104"/>
      <c r="J15" s="105"/>
      <c r="K15" s="142">
        <v>45595</v>
      </c>
      <c r="L15" s="99"/>
      <c r="M15" s="85" t="s">
        <v>80</v>
      </c>
      <c r="N15" s="87"/>
    </row>
    <row r="16" spans="1:16" ht="15.75" customHeight="1">
      <c r="A16" s="19" t="s">
        <v>84</v>
      </c>
      <c r="B16" s="85" t="s">
        <v>60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30.75" customHeight="1">
      <c r="A17" s="19" t="s">
        <v>61</v>
      </c>
      <c r="B17" s="85" t="s">
        <v>128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30.75" customHeight="1">
      <c r="A18" s="19" t="s">
        <v>85</v>
      </c>
      <c r="B18" s="85" t="s">
        <v>129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40.5" customHeight="1">
      <c r="A19" s="19" t="s">
        <v>86</v>
      </c>
      <c r="B19" s="85" t="s">
        <v>87</v>
      </c>
      <c r="C19" s="104"/>
      <c r="D19" s="104"/>
      <c r="E19" s="104"/>
      <c r="F19" s="104"/>
      <c r="G19" s="104"/>
      <c r="H19" s="104"/>
      <c r="I19" s="104"/>
      <c r="J19" s="105"/>
      <c r="K19" s="142">
        <v>45641</v>
      </c>
      <c r="L19" s="99"/>
      <c r="M19" s="85" t="s">
        <v>80</v>
      </c>
      <c r="N19" s="87"/>
    </row>
  </sheetData>
  <mergeCells count="23">
    <mergeCell ref="B17:N17"/>
    <mergeCell ref="B18:N18"/>
    <mergeCell ref="B19:J19"/>
    <mergeCell ref="K19:L19"/>
    <mergeCell ref="M19:N19"/>
    <mergeCell ref="J1:N4"/>
    <mergeCell ref="A5:N6"/>
    <mergeCell ref="K7:L7"/>
    <mergeCell ref="M7:N7"/>
    <mergeCell ref="B7:J7"/>
    <mergeCell ref="B10:N10"/>
    <mergeCell ref="B12:N12"/>
    <mergeCell ref="B14:N14"/>
    <mergeCell ref="B8:N8"/>
    <mergeCell ref="B9:N9"/>
    <mergeCell ref="B16:N16"/>
    <mergeCell ref="B15:J15"/>
    <mergeCell ref="K15:L15"/>
    <mergeCell ref="M15:N15"/>
    <mergeCell ref="B11:J11"/>
    <mergeCell ref="K11:L11"/>
    <mergeCell ref="M11:N11"/>
    <mergeCell ref="B13:N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2024-05-29T10:20:29Z</dcterms:modified>
</cp:coreProperties>
</file>